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<sst xmlns="http://schemas.openxmlformats.org/spreadsheetml/2006/main" count="148" uniqueCount="81">
  <si>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</si>
  <si>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</si>
  <si>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</si>
  <si>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</si>
  <si>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</si>
  <si>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</si>
  <si>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</si>
  <si>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</si>
  <si>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</si>
  <si>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</si>
  <si>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</si>
  <si>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</si>
  <si>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</si>
  <si>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</si>
  <si>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</si>
  <si>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</si>
  <si>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</si>
  <si>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</si>
  <si>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</si>
  <si>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</si>
  <si>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</si>
  <si>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</si>
  <si>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</si>
  <si>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</si>
  <si>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</si>
  <si>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</si>
  <si>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</si>
  <si>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</si>
  <si>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</si>
  <si>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</si>
  <si>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</si>
  <si>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 xml:space="preserve">                          пос. Мелехово улица Юбилейная дом №4 </t>
  </si>
  <si>
    <t>слес-сант 1 час х 47,91 х 130%</t>
  </si>
  <si>
    <t>эл.газосв 1 час х 47,91 х 150%</t>
  </si>
  <si>
    <t>Материалы ХВС:</t>
  </si>
  <si>
    <t>м2</t>
  </si>
  <si>
    <t>Стоимость на 1 м2</t>
  </si>
  <si>
    <t>Директор ООО "Комсервис-Мелехово"</t>
  </si>
  <si>
    <t>С.Б. Сутягин</t>
  </si>
  <si>
    <t xml:space="preserve">                                          ООО "Комсервис-Мелехово" </t>
  </si>
  <si>
    <t>Материалы ГВС:</t>
  </si>
  <si>
    <t>слес-сант 2 час х 47,91 х 130%</t>
  </si>
  <si>
    <t>эл.газосв 2 час х 47,91 х 150%</t>
  </si>
  <si>
    <t>счетчик 25 №016276</t>
  </si>
  <si>
    <t>фильтр 25</t>
  </si>
  <si>
    <t>резьба 1"</t>
  </si>
  <si>
    <t>переход сталь 45х25-1</t>
  </si>
  <si>
    <t>кран шар.г-ш</t>
  </si>
  <si>
    <t>тройник 32х25х32</t>
  </si>
  <si>
    <t>муфта комб. 32х1" НР-1</t>
  </si>
  <si>
    <t>муфта комб. 32х1" ВР-3</t>
  </si>
  <si>
    <t>уголок РР 32</t>
  </si>
  <si>
    <t>муфта соед. РР 25</t>
  </si>
  <si>
    <t>труба РР25</t>
  </si>
  <si>
    <t>муфта комб. 32х1" н/р</t>
  </si>
  <si>
    <t>переход 1 1/4"х1" в/р-в/р</t>
  </si>
  <si>
    <t>резьба 32</t>
  </si>
  <si>
    <t>счетчик 32 №101807</t>
  </si>
  <si>
    <t>кран шар.г-ш ф32</t>
  </si>
  <si>
    <t>муфта комб.40х32 (1 1/4")-ВР</t>
  </si>
  <si>
    <t>тройник 40х32х40  РР</t>
  </si>
  <si>
    <t>американка 40х32 НР</t>
  </si>
  <si>
    <t>уголок РР ф40</t>
  </si>
  <si>
    <t>лен</t>
  </si>
  <si>
    <t xml:space="preserve">круг отрезной </t>
  </si>
  <si>
    <t>счетчик ф25 №016273</t>
  </si>
  <si>
    <t>фильтр ф25</t>
  </si>
  <si>
    <t>кран шаровый гайка штуцер - 1"</t>
  </si>
  <si>
    <t>муфта комб. 32х1"-НР</t>
  </si>
  <si>
    <t>муфта комб. 32х1"-ВР</t>
  </si>
  <si>
    <t>уголок РР 32-90 градус</t>
  </si>
  <si>
    <t>уголок РР 32-45  градус</t>
  </si>
  <si>
    <t>кран шаров. 3/4 г-ш</t>
  </si>
  <si>
    <t>фильтр 20</t>
  </si>
  <si>
    <t>муфта комб. 25х3/4 НР</t>
  </si>
  <si>
    <t>муфта комб. 25х3/4 ВР</t>
  </si>
  <si>
    <t>счетчик 20 №036770</t>
  </si>
  <si>
    <t>фильтр ф32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</si>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</sst>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0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11554.28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v>7486</v>
      </c>
      <c r="H30" s="53">
        <f>G30</f>
        <v>7486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v>4068.28</v>
      </c>
      <c r="H31" s="53"/>
      <c r="I31" s="44">
        <f>G31</f>
        <v>4068.28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13180.742825000001</v>
      </c>
      <c r="H34" s="54">
        <f>H20+H23+H25+H27+H29+H30</f>
        <v>8028.154275</v>
      </c>
      <c r="I34" s="45">
        <f>I20+I23+I25+I27+I29+I31</f>
        <v>5152.58855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659.03714125</v>
      </c>
      <c r="H36" s="54">
        <f>H34*E36/100</f>
        <v>401.40771374999997</v>
      </c>
      <c r="I36" s="45">
        <f>I34*E36/100</f>
        <v>257.6294275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13839.779966250002</v>
      </c>
      <c r="H38" s="54">
        <f>H36+H34</f>
        <v>8429.56198875</v>
      </c>
      <c r="I38" s="45">
        <f>I36+I34</f>
        <v>5410.2179775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13839.779966250002</v>
      </c>
      <c r="H42" s="56">
        <f>H40+H38</f>
        <v>8429.56198875</v>
      </c>
      <c r="I42" s="47">
        <f>I40+I38</f>
        <v>5410.2179775</v>
      </c>
    </row>
    <row r="43" spans="2:9" ht="12.75">
      <c r="B43" s="8"/>
      <c r="C43" s="15" t="s">
        <v>80</v>
      </c>
      <c r="D43" s="23" t="s">
        <v>35</v>
      </c>
      <c r="E43" s="31">
        <v>730.4</v>
      </c>
      <c r="F43" s="23"/>
      <c r="G43" s="31"/>
      <c r="H43" s="57"/>
      <c r="I43" s="48"/>
    </row>
    <row r="44" spans="2:9" ht="13.5" thickBot="1">
      <c r="B44" s="9"/>
      <c r="C44" s="16" t="s">
        <v>36</v>
      </c>
      <c r="D44" s="24"/>
      <c r="E44" s="32"/>
      <c r="F44" s="24"/>
      <c r="G44" s="36">
        <f>G42/E43</f>
        <v>18.948220107133082</v>
      </c>
      <c r="H44" s="58">
        <f>H42/E43</f>
        <v>11.541021342757393</v>
      </c>
      <c r="I44" s="49">
        <f>I42/E43</f>
        <v>7.407198764375686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9"/>
  <sheetViews>
    <sheetView workbookViewId="0" topLeftCell="A16">
      <selection activeCell="E57" sqref="E5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2.57421875" style="0" customWidth="1"/>
    <col min="4" max="4" width="7.28125" style="0" customWidth="1"/>
    <col min="5" max="5" width="6.8515625" style="0" customWidth="1"/>
    <col min="6" max="6" width="9.28125" style="0" customWidth="1"/>
    <col min="7" max="7" width="14.8515625" style="0" customWidth="1"/>
  </cols>
  <sheetData>
    <row r="1" spans="5:7" ht="12.75">
      <c r="E1" s="1" t="s">
        <v>0</v>
      </c>
      <c r="F1" s="1"/>
      <c r="G1" s="1"/>
    </row>
    <row r="2" spans="5:7" ht="12.75">
      <c r="E2" s="1" t="s">
        <v>18</v>
      </c>
      <c r="F2" s="1"/>
      <c r="G2" s="1"/>
    </row>
    <row r="3" spans="5:7" ht="12.75">
      <c r="E3" s="1"/>
      <c r="F3" s="1" t="s">
        <v>19</v>
      </c>
      <c r="G3" s="1"/>
    </row>
    <row r="5" spans="2:6" ht="12.75">
      <c r="B5" s="1"/>
      <c r="C5" s="1" t="s">
        <v>1</v>
      </c>
      <c r="D5" s="1"/>
      <c r="E5" s="1"/>
      <c r="F5" s="1"/>
    </row>
    <row r="6" spans="2:6" ht="12.75">
      <c r="B6" s="1" t="s">
        <v>78</v>
      </c>
      <c r="C6" s="1"/>
      <c r="D6" s="1"/>
      <c r="E6" s="1"/>
      <c r="F6" s="1"/>
    </row>
    <row r="7" spans="2:7" ht="12.75">
      <c r="B7" s="1"/>
      <c r="C7" s="1" t="s">
        <v>20</v>
      </c>
      <c r="D7" s="1"/>
      <c r="E7" s="1"/>
      <c r="F7" s="1"/>
      <c r="G7" s="2"/>
    </row>
    <row r="8" spans="2:7" ht="12.75">
      <c r="B8" s="1"/>
      <c r="C8" s="1" t="s">
        <v>31</v>
      </c>
      <c r="D8" s="1"/>
      <c r="E8" s="1"/>
      <c r="F8" s="1"/>
      <c r="G8" s="2"/>
    </row>
    <row r="9" spans="2:7" ht="12.75">
      <c r="B9" s="1"/>
      <c r="C9" s="1"/>
      <c r="D9" s="1"/>
      <c r="E9" s="1"/>
      <c r="F9" s="1"/>
      <c r="G9" s="2"/>
    </row>
    <row r="10" ht="13.5" thickBot="1"/>
    <row r="11" spans="2:7" ht="25.5" customHeight="1">
      <c r="B11" s="68" t="s">
        <v>2</v>
      </c>
      <c r="C11" s="68" t="s">
        <v>3</v>
      </c>
      <c r="D11" s="68" t="s">
        <v>4</v>
      </c>
      <c r="E11" s="68" t="s">
        <v>5</v>
      </c>
      <c r="F11" s="68" t="s">
        <v>6</v>
      </c>
      <c r="G11" s="68" t="s">
        <v>7</v>
      </c>
    </row>
    <row r="12" spans="2:7" ht="1.5" customHeight="1" thickBot="1">
      <c r="B12" s="69"/>
      <c r="C12" s="69"/>
      <c r="D12" s="69"/>
      <c r="E12" s="69"/>
      <c r="F12" s="69"/>
      <c r="G12" s="69"/>
    </row>
    <row r="13" spans="2:7" ht="12.75">
      <c r="B13" s="4"/>
      <c r="C13" s="8"/>
      <c r="D13" s="17"/>
      <c r="E13" s="25"/>
      <c r="F13" s="17"/>
      <c r="G13" s="17"/>
    </row>
    <row r="14" spans="2:7" ht="12.75">
      <c r="B14" s="5">
        <v>1</v>
      </c>
      <c r="C14" s="10" t="s">
        <v>8</v>
      </c>
      <c r="D14" s="18" t="s">
        <v>9</v>
      </c>
      <c r="E14" s="26"/>
      <c r="F14" s="37"/>
      <c r="G14" s="59">
        <f>G15+G16</f>
        <v>229.97</v>
      </c>
    </row>
    <row r="15" spans="2:7" ht="12.75">
      <c r="B15" s="5"/>
      <c r="C15" s="11" t="s">
        <v>32</v>
      </c>
      <c r="D15" s="19"/>
      <c r="E15" s="27"/>
      <c r="F15" s="38"/>
      <c r="G15" s="19">
        <v>110.19</v>
      </c>
    </row>
    <row r="16" spans="2:7" ht="12.75">
      <c r="B16" s="5"/>
      <c r="C16" s="11" t="s">
        <v>33</v>
      </c>
      <c r="D16" s="19"/>
      <c r="E16" s="27"/>
      <c r="F16" s="38"/>
      <c r="G16" s="19">
        <v>119.78</v>
      </c>
    </row>
    <row r="17" spans="2:7" ht="12.75">
      <c r="B17" s="5">
        <v>2</v>
      </c>
      <c r="C17" s="10" t="s">
        <v>10</v>
      </c>
      <c r="D17" s="20" t="s">
        <v>11</v>
      </c>
      <c r="E17" s="26">
        <v>30.2</v>
      </c>
      <c r="F17" s="37"/>
      <c r="G17" s="59">
        <f>G14*E17/100</f>
        <v>69.45094</v>
      </c>
    </row>
    <row r="18" spans="2:7" ht="12.75">
      <c r="B18" s="5"/>
      <c r="C18" s="10"/>
      <c r="D18" s="20"/>
      <c r="E18" s="26"/>
      <c r="F18" s="37"/>
      <c r="G18" s="20"/>
    </row>
    <row r="19" spans="2:7" ht="12.75">
      <c r="B19" s="5">
        <v>3</v>
      </c>
      <c r="C19" s="10" t="s">
        <v>12</v>
      </c>
      <c r="D19" s="20" t="s">
        <v>11</v>
      </c>
      <c r="E19" s="26">
        <v>29.36</v>
      </c>
      <c r="F19" s="37"/>
      <c r="G19" s="59">
        <f>G14*E19/100</f>
        <v>67.519192</v>
      </c>
    </row>
    <row r="20" spans="2:7" ht="12.75">
      <c r="B20" s="5"/>
      <c r="C20" s="10"/>
      <c r="D20" s="20"/>
      <c r="E20" s="26"/>
      <c r="F20" s="37"/>
      <c r="G20" s="20"/>
    </row>
    <row r="21" spans="2:7" ht="12.75">
      <c r="B21" s="5">
        <v>4</v>
      </c>
      <c r="C21" s="10" t="s">
        <v>13</v>
      </c>
      <c r="D21" s="20" t="s">
        <v>11</v>
      </c>
      <c r="E21" s="26">
        <v>76.19</v>
      </c>
      <c r="F21" s="37"/>
      <c r="G21" s="59">
        <f>G14*E21/100</f>
        <v>175.214143</v>
      </c>
    </row>
    <row r="22" spans="2:7" ht="12.75">
      <c r="B22" s="5"/>
      <c r="C22" s="10"/>
      <c r="D22" s="20"/>
      <c r="E22" s="26"/>
      <c r="F22" s="37"/>
      <c r="G22" s="20"/>
    </row>
    <row r="23" spans="2:7" ht="12.75">
      <c r="B23" s="5">
        <v>5</v>
      </c>
      <c r="C23" s="12" t="s">
        <v>34</v>
      </c>
      <c r="D23" s="20"/>
      <c r="E23" s="28"/>
      <c r="F23" s="37"/>
      <c r="G23" s="59">
        <f>G24+G25+G26+G27+G28+G29+G30+G31+G32+G33+G34+G35+G36+G37+G38+G39+G40+G41+G42+G43+G44+G45+G46</f>
        <v>7485.999999999999</v>
      </c>
    </row>
    <row r="24" spans="2:7" ht="12.75">
      <c r="B24" s="5"/>
      <c r="C24" s="11" t="s">
        <v>43</v>
      </c>
      <c r="D24" s="19"/>
      <c r="E24" s="27">
        <v>1</v>
      </c>
      <c r="F24" s="38">
        <v>2276.12</v>
      </c>
      <c r="G24" s="60">
        <v>2276.12</v>
      </c>
    </row>
    <row r="25" spans="2:7" ht="12.75">
      <c r="B25" s="5"/>
      <c r="C25" s="11" t="s">
        <v>44</v>
      </c>
      <c r="D25" s="19"/>
      <c r="E25" s="27">
        <v>1</v>
      </c>
      <c r="F25" s="38">
        <v>203.23</v>
      </c>
      <c r="G25" s="60">
        <v>203.23</v>
      </c>
    </row>
    <row r="26" spans="2:7" ht="12.75">
      <c r="B26" s="5"/>
      <c r="C26" s="11" t="s">
        <v>45</v>
      </c>
      <c r="D26" s="19"/>
      <c r="E26" s="27">
        <v>1</v>
      </c>
      <c r="F26" s="38">
        <v>7.67</v>
      </c>
      <c r="G26" s="60">
        <v>7.67</v>
      </c>
    </row>
    <row r="27" spans="2:7" ht="12.75">
      <c r="B27" s="5"/>
      <c r="C27" s="11" t="s">
        <v>46</v>
      </c>
      <c r="D27" s="19"/>
      <c r="E27" s="27">
        <v>1</v>
      </c>
      <c r="F27" s="38">
        <v>13</v>
      </c>
      <c r="G27" s="19">
        <v>13</v>
      </c>
    </row>
    <row r="28" spans="2:7" ht="12.75">
      <c r="B28" s="5"/>
      <c r="C28" s="11" t="s">
        <v>47</v>
      </c>
      <c r="D28" s="19"/>
      <c r="E28" s="27">
        <v>1</v>
      </c>
      <c r="F28" s="38">
        <v>319.75</v>
      </c>
      <c r="G28" s="19">
        <v>319.75</v>
      </c>
    </row>
    <row r="29" spans="2:7" ht="12.75">
      <c r="B29" s="5"/>
      <c r="C29" s="11" t="s">
        <v>48</v>
      </c>
      <c r="D29" s="19"/>
      <c r="E29" s="27">
        <v>1</v>
      </c>
      <c r="F29" s="38">
        <v>13.6</v>
      </c>
      <c r="G29" s="19">
        <v>13.6</v>
      </c>
    </row>
    <row r="30" spans="2:7" ht="12.75">
      <c r="B30" s="5"/>
      <c r="C30" s="11" t="s">
        <v>49</v>
      </c>
      <c r="D30" s="19"/>
      <c r="E30" s="27">
        <v>1</v>
      </c>
      <c r="F30" s="38">
        <v>53.2</v>
      </c>
      <c r="G30" s="19">
        <v>53.2</v>
      </c>
    </row>
    <row r="31" spans="2:7" ht="12.75">
      <c r="B31" s="5"/>
      <c r="C31" s="11" t="s">
        <v>50</v>
      </c>
      <c r="D31" s="19"/>
      <c r="E31" s="27">
        <v>1</v>
      </c>
      <c r="F31" s="38">
        <v>84.84</v>
      </c>
      <c r="G31" s="19">
        <v>84.84</v>
      </c>
    </row>
    <row r="32" spans="2:7" ht="12.75">
      <c r="B32" s="5"/>
      <c r="C32" s="11" t="s">
        <v>51</v>
      </c>
      <c r="D32" s="19"/>
      <c r="E32" s="27">
        <v>5</v>
      </c>
      <c r="F32" s="38">
        <v>9.51</v>
      </c>
      <c r="G32" s="19">
        <v>47.55</v>
      </c>
    </row>
    <row r="33" spans="2:7" ht="12.75">
      <c r="B33" s="5"/>
      <c r="C33" s="11" t="s">
        <v>52</v>
      </c>
      <c r="D33" s="19"/>
      <c r="E33" s="27">
        <v>1</v>
      </c>
      <c r="F33" s="38">
        <v>4</v>
      </c>
      <c r="G33" s="19">
        <v>4</v>
      </c>
    </row>
    <row r="34" spans="2:7" ht="12.75">
      <c r="B34" s="5"/>
      <c r="C34" s="11" t="s">
        <v>53</v>
      </c>
      <c r="D34" s="19"/>
      <c r="E34" s="27">
        <v>4</v>
      </c>
      <c r="F34" s="38">
        <v>32.8</v>
      </c>
      <c r="G34" s="19">
        <v>131.2</v>
      </c>
    </row>
    <row r="35" spans="2:7" ht="12.75">
      <c r="B35" s="5"/>
      <c r="C35" s="11" t="s">
        <v>54</v>
      </c>
      <c r="D35" s="19"/>
      <c r="E35" s="27">
        <v>1</v>
      </c>
      <c r="F35" s="38">
        <v>53.2</v>
      </c>
      <c r="G35" s="19">
        <v>53.2</v>
      </c>
    </row>
    <row r="36" spans="2:7" ht="12.75">
      <c r="B36" s="5"/>
      <c r="C36" s="11" t="s">
        <v>55</v>
      </c>
      <c r="D36" s="19"/>
      <c r="E36" s="27">
        <v>1</v>
      </c>
      <c r="F36" s="38">
        <v>94.25</v>
      </c>
      <c r="G36" s="19">
        <v>94.25</v>
      </c>
    </row>
    <row r="37" spans="2:7" ht="12.75">
      <c r="B37" s="5"/>
      <c r="C37" s="11" t="s">
        <v>56</v>
      </c>
      <c r="D37" s="19"/>
      <c r="E37" s="27">
        <v>1</v>
      </c>
      <c r="F37" s="38">
        <v>10</v>
      </c>
      <c r="G37" s="19">
        <v>10</v>
      </c>
    </row>
    <row r="38" spans="2:7" ht="12.75">
      <c r="B38" s="5"/>
      <c r="C38" s="11" t="s">
        <v>57</v>
      </c>
      <c r="D38" s="19"/>
      <c r="E38" s="27">
        <v>1</v>
      </c>
      <c r="F38" s="38">
        <v>2683.11</v>
      </c>
      <c r="G38" s="19">
        <v>2683.11</v>
      </c>
    </row>
    <row r="39" spans="2:7" ht="12.75">
      <c r="B39" s="5"/>
      <c r="C39" s="11" t="s">
        <v>77</v>
      </c>
      <c r="D39" s="19"/>
      <c r="E39" s="27">
        <v>1</v>
      </c>
      <c r="F39" s="38">
        <v>343.7</v>
      </c>
      <c r="G39" s="19">
        <v>343.7</v>
      </c>
    </row>
    <row r="40" spans="2:7" ht="12.75">
      <c r="B40" s="5"/>
      <c r="C40" s="11" t="s">
        <v>58</v>
      </c>
      <c r="D40" s="19"/>
      <c r="E40" s="27">
        <v>1</v>
      </c>
      <c r="F40" s="38">
        <v>600</v>
      </c>
      <c r="G40" s="19">
        <v>600</v>
      </c>
    </row>
    <row r="41" spans="2:7" ht="12.75">
      <c r="B41" s="5"/>
      <c r="C41" s="11" t="s">
        <v>59</v>
      </c>
      <c r="D41" s="19"/>
      <c r="E41" s="27">
        <v>1</v>
      </c>
      <c r="F41" s="38">
        <v>210.54</v>
      </c>
      <c r="G41" s="19">
        <v>210.54</v>
      </c>
    </row>
    <row r="42" spans="2:7" ht="12.75">
      <c r="B42" s="5"/>
      <c r="C42" s="11" t="s">
        <v>60</v>
      </c>
      <c r="D42" s="19"/>
      <c r="E42" s="27">
        <v>1</v>
      </c>
      <c r="F42" s="38">
        <v>25</v>
      </c>
      <c r="G42" s="19">
        <v>25</v>
      </c>
    </row>
    <row r="43" spans="2:7" ht="12.75">
      <c r="B43" s="5"/>
      <c r="C43" s="11" t="s">
        <v>61</v>
      </c>
      <c r="D43" s="19"/>
      <c r="E43" s="27">
        <v>1</v>
      </c>
      <c r="F43" s="38">
        <v>210.54</v>
      </c>
      <c r="G43" s="19">
        <v>210.54</v>
      </c>
    </row>
    <row r="44" spans="2:7" ht="12.75">
      <c r="B44" s="5"/>
      <c r="C44" s="11" t="s">
        <v>62</v>
      </c>
      <c r="D44" s="19"/>
      <c r="E44" s="27">
        <v>1</v>
      </c>
      <c r="F44" s="38">
        <v>19.5</v>
      </c>
      <c r="G44" s="19">
        <v>19.5</v>
      </c>
    </row>
    <row r="45" spans="2:7" ht="12.75">
      <c r="B45" s="5"/>
      <c r="C45" s="11" t="s">
        <v>63</v>
      </c>
      <c r="D45" s="19"/>
      <c r="E45" s="27">
        <v>1</v>
      </c>
      <c r="F45" s="38">
        <v>42</v>
      </c>
      <c r="G45" s="19">
        <v>42</v>
      </c>
    </row>
    <row r="46" spans="2:7" ht="12.75">
      <c r="B46" s="5"/>
      <c r="C46" s="11" t="s">
        <v>64</v>
      </c>
      <c r="D46" s="19"/>
      <c r="E46" s="27">
        <v>1</v>
      </c>
      <c r="F46" s="38">
        <v>40</v>
      </c>
      <c r="G46" s="19">
        <v>40</v>
      </c>
    </row>
    <row r="47" spans="2:7" ht="12.75">
      <c r="B47" s="5"/>
      <c r="C47" s="11"/>
      <c r="D47" s="19"/>
      <c r="E47" s="27"/>
      <c r="F47" s="38"/>
      <c r="G47" s="19"/>
    </row>
    <row r="48" spans="2:7" ht="12.75">
      <c r="B48" s="5"/>
      <c r="C48" s="10" t="s">
        <v>14</v>
      </c>
      <c r="D48" s="20" t="s">
        <v>9</v>
      </c>
      <c r="E48" s="26"/>
      <c r="F48" s="37"/>
      <c r="G48" s="59">
        <f>G14+G17+G19+G21+G23</f>
        <v>8028.154274999999</v>
      </c>
    </row>
    <row r="49" spans="2:7" ht="12.75">
      <c r="B49" s="5"/>
      <c r="C49" s="10"/>
      <c r="D49" s="20"/>
      <c r="E49" s="26"/>
      <c r="F49" s="37"/>
      <c r="G49" s="20"/>
    </row>
    <row r="50" spans="2:7" ht="12.75">
      <c r="B50" s="5">
        <v>6</v>
      </c>
      <c r="C50" s="10" t="s">
        <v>15</v>
      </c>
      <c r="D50" s="20" t="s">
        <v>11</v>
      </c>
      <c r="E50" s="26">
        <v>5</v>
      </c>
      <c r="F50" s="37"/>
      <c r="G50" s="59">
        <f>G48*E50/100</f>
        <v>401.40771374999997</v>
      </c>
    </row>
    <row r="51" spans="2:7" ht="12.75">
      <c r="B51" s="5"/>
      <c r="C51" s="10"/>
      <c r="D51" s="20"/>
      <c r="E51" s="26"/>
      <c r="F51" s="37"/>
      <c r="G51" s="20"/>
    </row>
    <row r="52" spans="2:7" ht="12.75">
      <c r="B52" s="5"/>
      <c r="C52" s="10" t="s">
        <v>16</v>
      </c>
      <c r="D52" s="20" t="s">
        <v>9</v>
      </c>
      <c r="E52" s="26"/>
      <c r="F52" s="37"/>
      <c r="G52" s="59">
        <f>G50+G48</f>
        <v>8429.56198875</v>
      </c>
    </row>
    <row r="53" spans="2:7" ht="12.75">
      <c r="B53" s="5"/>
      <c r="C53" s="10"/>
      <c r="D53" s="20"/>
      <c r="E53" s="26"/>
      <c r="F53" s="37"/>
      <c r="G53" s="59"/>
    </row>
    <row r="54" spans="2:7" ht="13.5" thickBot="1">
      <c r="B54" s="6"/>
      <c r="C54" s="13"/>
      <c r="D54" s="21"/>
      <c r="E54" s="29"/>
      <c r="F54" s="39"/>
      <c r="G54" s="21"/>
    </row>
    <row r="55" spans="2:7" ht="13.5" thickBot="1">
      <c r="B55" s="7"/>
      <c r="C55" s="14" t="s">
        <v>21</v>
      </c>
      <c r="D55" s="22" t="s">
        <v>9</v>
      </c>
      <c r="E55" s="30"/>
      <c r="F55" s="40"/>
      <c r="G55" s="61">
        <f>G53+G52</f>
        <v>8429.56198875</v>
      </c>
    </row>
    <row r="56" spans="2:7" ht="12.75">
      <c r="B56" s="8"/>
      <c r="C56" s="15" t="s">
        <v>80</v>
      </c>
      <c r="D56" s="23" t="s">
        <v>35</v>
      </c>
      <c r="E56" s="31">
        <v>730.4</v>
      </c>
      <c r="F56" s="23"/>
      <c r="G56" s="62"/>
    </row>
    <row r="57" spans="2:7" ht="13.5" thickBot="1">
      <c r="B57" s="9"/>
      <c r="C57" s="16" t="s">
        <v>36</v>
      </c>
      <c r="D57" s="24"/>
      <c r="E57" s="32"/>
      <c r="F57" s="24"/>
      <c r="G57" s="63">
        <f>G55/E56</f>
        <v>11.541021342757393</v>
      </c>
    </row>
    <row r="58" ht="15" customHeight="1"/>
    <row r="59" spans="3:7" ht="12.75">
      <c r="C59" s="1" t="s">
        <v>17</v>
      </c>
      <c r="D59" s="1"/>
      <c r="E59" s="1"/>
      <c r="F59" s="1"/>
      <c r="G59" s="1"/>
    </row>
  </sheetData>
  <sheetProtection/>
  <mergeCells count="6">
    <mergeCell ref="F11:F12"/>
    <mergeCell ref="G11:G12"/>
    <mergeCell ref="B11:B12"/>
    <mergeCell ref="C11:C12"/>
    <mergeCell ref="D11:D12"/>
    <mergeCell ref="E11:E12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6"/>
  <sheetViews>
    <sheetView tabSelected="1" workbookViewId="0" topLeftCell="A10">
      <selection activeCell="E53" sqref="E5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2.57421875" style="0" customWidth="1"/>
    <col min="4" max="4" width="7.28125" style="0" customWidth="1"/>
    <col min="5" max="5" width="6.8515625" style="0" customWidth="1"/>
    <col min="6" max="6" width="9.28125" style="0" customWidth="1"/>
    <col min="7" max="7" width="14.8515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37</v>
      </c>
      <c r="F4" s="1"/>
      <c r="G4" s="1"/>
    </row>
    <row r="5" spans="5:7" ht="12.75">
      <c r="E5" s="1"/>
      <c r="F5" s="1" t="s">
        <v>38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79</v>
      </c>
      <c r="C12" s="1"/>
      <c r="D12" s="1"/>
      <c r="E12" s="1"/>
      <c r="F12" s="1"/>
    </row>
    <row r="13" spans="2:7" ht="12.75">
      <c r="B13" s="1"/>
      <c r="C13" s="1" t="s">
        <v>39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5.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1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41</v>
      </c>
      <c r="D21" s="19"/>
      <c r="E21" s="27"/>
      <c r="F21" s="38"/>
      <c r="G21" s="19">
        <v>220.39</v>
      </c>
    </row>
    <row r="22" spans="2:7" ht="12.75">
      <c r="B22" s="5"/>
      <c r="C22" s="11" t="s">
        <v>42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40</v>
      </c>
      <c r="D29" s="20"/>
      <c r="E29" s="28"/>
      <c r="F29" s="37"/>
      <c r="G29" s="59">
        <v>4068.28</v>
      </c>
    </row>
    <row r="30" spans="2:7" ht="12.75">
      <c r="B30" s="5"/>
      <c r="C30" s="11" t="s">
        <v>65</v>
      </c>
      <c r="D30" s="19"/>
      <c r="E30" s="27">
        <v>1</v>
      </c>
      <c r="F30" s="38">
        <v>2276.12</v>
      </c>
      <c r="G30" s="60">
        <v>2276.12</v>
      </c>
    </row>
    <row r="31" spans="2:7" ht="12.75">
      <c r="B31" s="5"/>
      <c r="C31" s="11" t="s">
        <v>66</v>
      </c>
      <c r="D31" s="19"/>
      <c r="E31" s="27">
        <v>1</v>
      </c>
      <c r="F31" s="38">
        <v>176.25</v>
      </c>
      <c r="G31" s="60">
        <v>176.25</v>
      </c>
    </row>
    <row r="32" spans="2:7" ht="12.75">
      <c r="B32" s="5"/>
      <c r="C32" s="11" t="s">
        <v>67</v>
      </c>
      <c r="D32" s="19"/>
      <c r="E32" s="27">
        <v>1</v>
      </c>
      <c r="F32" s="38">
        <v>260</v>
      </c>
      <c r="G32" s="60">
        <v>260</v>
      </c>
    </row>
    <row r="33" spans="2:7" ht="12.75">
      <c r="B33" s="5"/>
      <c r="C33" s="11" t="s">
        <v>68</v>
      </c>
      <c r="D33" s="19"/>
      <c r="E33" s="27">
        <v>1</v>
      </c>
      <c r="F33" s="38">
        <v>54.63</v>
      </c>
      <c r="G33" s="19">
        <v>54.63</v>
      </c>
    </row>
    <row r="34" spans="2:7" ht="12.75">
      <c r="B34" s="5"/>
      <c r="C34" s="11" t="s">
        <v>69</v>
      </c>
      <c r="D34" s="19"/>
      <c r="E34" s="27">
        <v>1</v>
      </c>
      <c r="F34" s="38">
        <v>53.2</v>
      </c>
      <c r="G34" s="19">
        <v>53.2</v>
      </c>
    </row>
    <row r="35" spans="2:7" ht="12.75">
      <c r="B35" s="5"/>
      <c r="C35" s="11" t="s">
        <v>70</v>
      </c>
      <c r="D35" s="19"/>
      <c r="E35" s="27">
        <v>4</v>
      </c>
      <c r="F35" s="38">
        <v>9.5</v>
      </c>
      <c r="G35" s="19">
        <v>38</v>
      </c>
    </row>
    <row r="36" spans="2:7" ht="12.75">
      <c r="B36" s="5"/>
      <c r="C36" s="11" t="s">
        <v>71</v>
      </c>
      <c r="D36" s="19"/>
      <c r="E36" s="27">
        <v>4</v>
      </c>
      <c r="F36" s="38">
        <v>8.95</v>
      </c>
      <c r="G36" s="19">
        <v>35.8</v>
      </c>
    </row>
    <row r="37" spans="2:7" ht="12.75">
      <c r="B37" s="5"/>
      <c r="C37" s="11" t="s">
        <v>72</v>
      </c>
      <c r="D37" s="19"/>
      <c r="E37" s="27">
        <v>1</v>
      </c>
      <c r="F37" s="38">
        <v>250</v>
      </c>
      <c r="G37" s="19">
        <v>250</v>
      </c>
    </row>
    <row r="38" spans="2:7" ht="12.75">
      <c r="B38" s="5"/>
      <c r="C38" s="11" t="s">
        <v>73</v>
      </c>
      <c r="D38" s="19"/>
      <c r="E38" s="27">
        <v>1</v>
      </c>
      <c r="F38" s="38">
        <v>120.77</v>
      </c>
      <c r="G38" s="19">
        <v>120.77</v>
      </c>
    </row>
    <row r="39" spans="2:7" ht="12.75">
      <c r="B39" s="5"/>
      <c r="C39" s="11" t="s">
        <v>74</v>
      </c>
      <c r="D39" s="19"/>
      <c r="E39" s="27">
        <v>1</v>
      </c>
      <c r="F39" s="38">
        <v>50.26</v>
      </c>
      <c r="G39" s="19">
        <v>50.26</v>
      </c>
    </row>
    <row r="40" spans="2:7" ht="12.75">
      <c r="B40" s="5"/>
      <c r="C40" s="11" t="s">
        <v>75</v>
      </c>
      <c r="D40" s="19"/>
      <c r="E40" s="27">
        <v>1</v>
      </c>
      <c r="F40" s="38">
        <v>40.5</v>
      </c>
      <c r="G40" s="19">
        <v>40.5</v>
      </c>
    </row>
    <row r="41" spans="2:7" ht="12.75">
      <c r="B41" s="5"/>
      <c r="C41" s="11" t="s">
        <v>76</v>
      </c>
      <c r="D41" s="19"/>
      <c r="E41" s="27">
        <v>1</v>
      </c>
      <c r="F41" s="38">
        <v>712.75</v>
      </c>
      <c r="G41" s="19">
        <v>712.75</v>
      </c>
    </row>
    <row r="42" spans="2:7" ht="12.75">
      <c r="B42" s="5"/>
      <c r="C42" s="11"/>
      <c r="D42" s="19"/>
      <c r="E42" s="27"/>
      <c r="F42" s="38"/>
      <c r="G42" s="19"/>
    </row>
    <row r="43" spans="2:7" ht="12.75">
      <c r="B43" s="5"/>
      <c r="C43" s="10" t="s">
        <v>14</v>
      </c>
      <c r="D43" s="20" t="s">
        <v>9</v>
      </c>
      <c r="E43" s="26"/>
      <c r="F43" s="37"/>
      <c r="G43" s="59">
        <f>G20+G23+G25+G27+G29</f>
        <v>5152.58855</v>
      </c>
    </row>
    <row r="44" spans="2:7" ht="12.75">
      <c r="B44" s="5"/>
      <c r="C44" s="12"/>
      <c r="D44" s="20"/>
      <c r="E44" s="26"/>
      <c r="F44" s="37"/>
      <c r="G44" s="20"/>
    </row>
    <row r="45" spans="2:7" ht="12.75">
      <c r="B45" s="5">
        <v>6</v>
      </c>
      <c r="C45" s="10" t="s">
        <v>15</v>
      </c>
      <c r="D45" s="20" t="s">
        <v>11</v>
      </c>
      <c r="E45" s="26">
        <v>5</v>
      </c>
      <c r="F45" s="37"/>
      <c r="G45" s="59">
        <f>G43*E45/100</f>
        <v>257.6294275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 t="s">
        <v>16</v>
      </c>
      <c r="D47" s="20" t="s">
        <v>9</v>
      </c>
      <c r="E47" s="26"/>
      <c r="F47" s="37"/>
      <c r="G47" s="59">
        <f>G45+G43</f>
        <v>5410.2179775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/>
      <c r="C49" s="10"/>
      <c r="D49" s="20"/>
      <c r="E49" s="26"/>
      <c r="F49" s="37"/>
      <c r="G49" s="59"/>
    </row>
    <row r="50" spans="2:7" ht="13.5" thickBot="1">
      <c r="B50" s="6"/>
      <c r="C50" s="13"/>
      <c r="D50" s="21"/>
      <c r="E50" s="29"/>
      <c r="F50" s="39"/>
      <c r="G50" s="21"/>
    </row>
    <row r="51" spans="2:7" ht="13.5" thickBot="1">
      <c r="B51" s="7"/>
      <c r="C51" s="14" t="s">
        <v>21</v>
      </c>
      <c r="D51" s="22" t="s">
        <v>9</v>
      </c>
      <c r="E51" s="30"/>
      <c r="F51" s="40"/>
      <c r="G51" s="61">
        <f>G49+G47</f>
        <v>5410.2179775</v>
      </c>
    </row>
    <row r="52" spans="2:7" ht="12.75">
      <c r="B52" s="8"/>
      <c r="C52" s="15" t="s">
        <v>80</v>
      </c>
      <c r="D52" s="23" t="s">
        <v>35</v>
      </c>
      <c r="E52" s="31">
        <v>730.4</v>
      </c>
      <c r="F52" s="23"/>
      <c r="G52" s="62"/>
    </row>
    <row r="53" spans="2:7" ht="13.5" thickBot="1">
      <c r="B53" s="9"/>
      <c r="C53" s="16" t="s">
        <v>36</v>
      </c>
      <c r="D53" s="24"/>
      <c r="E53" s="32"/>
      <c r="F53" s="24"/>
      <c r="G53" s="63">
        <f>G51/E52</f>
        <v>7.407198764375686</v>
      </c>
    </row>
    <row r="55" spans="3:7" ht="12.75">
      <c r="C55" s="1"/>
      <c r="D55" s="1"/>
      <c r="E55" s="1"/>
      <c r="F55" s="1"/>
      <c r="G55" s="1"/>
    </row>
    <row r="56" spans="3:7" ht="12.75">
      <c r="C56" s="1" t="s">
        <v>17</v>
      </c>
      <c r="D56" s="1"/>
      <c r="E56" s="1"/>
      <c r="F56" s="1"/>
      <c r="G56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2013-07-02T11:26:48Z</cp:lastPrinted>
  <dcterms:modified xsi:type="dcterms:W3CDTF">2013-07-02T11:26:50Z</dcterms:modified>
  <cp:category/>
  <cp:version/>
  <cp:contentType/>
  <cp:contentStatus/>
</cp:coreProperties>
</file>