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<sst xmlns="http://schemas.openxmlformats.org/spreadsheetml/2006/main" count="151" uniqueCount="67">
  <si>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</si>
  <si>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</si>
  <si>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</si>
  <si>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</si>
  <si>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</si>
  <si>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</si>
  <si>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</si>
  <si>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</si>
  <si>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</si>
  <si>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</si>
  <si>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</si>
  <si>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</si>
  <si>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</si>
  <si>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</si>
  <si>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</si>
  <si>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</si>
  <si>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</si>
  <si>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</si>
  <si>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</si>
  <si>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</si>
  <si>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</si>
  <si>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</si>
  <si>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</si>
  <si>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</si>
  <si>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</si>
  <si>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</si>
  <si>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</si>
  <si>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</si>
  <si>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</si>
  <si>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</si>
  <si>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</si>
  <si>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</si>
  <si>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</si>
  <si>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</si>
  <si>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</si>
  <si>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</si>
  <si>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</si>
  <si>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</si>
  <si>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 xml:space="preserve">                     пос. Мелехово улица Школьный переулок дом №24 </t>
  </si>
  <si>
    <t>слес-сант 4 час х 47,91 х 130%</t>
  </si>
  <si>
    <t>эл.газосв 4 час х 47,91 х 150%</t>
  </si>
  <si>
    <t>счетчик ДУ 25 № 006410</t>
  </si>
  <si>
    <t>шт</t>
  </si>
  <si>
    <t>фильтр ДУ 25</t>
  </si>
  <si>
    <t xml:space="preserve">муфта комб. 32х1 н/р </t>
  </si>
  <si>
    <t xml:space="preserve">муфта комб. 32х1 в/р </t>
  </si>
  <si>
    <t>угол 32х90 град.</t>
  </si>
  <si>
    <t>Стоимость на 1 м2</t>
  </si>
  <si>
    <t xml:space="preserve">                          пос. Мелехово  ул.Школьный переулок  дом № 22</t>
  </si>
  <si>
    <t>слес-сант 4час х 47,91 х 130%</t>
  </si>
  <si>
    <t>эл.газосв 4час х 47,91 х 150%</t>
  </si>
  <si>
    <t xml:space="preserve">                     пос. Мелехово улица Школьный переулок дом №22</t>
  </si>
  <si>
    <t>счетчик ДУ 50 № 014109</t>
  </si>
  <si>
    <t>фильтр Ду 50</t>
  </si>
  <si>
    <t>кран шаров. ДУ 50 г/п</t>
  </si>
  <si>
    <t>фланец ДУ 50</t>
  </si>
  <si>
    <t>бочата ДУ 50</t>
  </si>
  <si>
    <t>резьба ДУ 50</t>
  </si>
  <si>
    <t>переход 89 х 50</t>
  </si>
  <si>
    <t>муфта ДУ 50 (черн.)</t>
  </si>
  <si>
    <t>переход 50х32 (сталь)</t>
  </si>
  <si>
    <t>резьба ДУ 32</t>
  </si>
  <si>
    <t xml:space="preserve">кран шаров. ДУ 32 </t>
  </si>
  <si>
    <t>фильтр Ду 32</t>
  </si>
  <si>
    <t>счетчик ДУ 32 № 006015</t>
  </si>
  <si>
    <t xml:space="preserve">диск отрезной 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</si>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</sst>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" fillId="0" borderId="16" xfId="0" applyNumberFormat="1" applyFont="1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3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3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  <c r="H17" s="72" t="s">
        <v>25</v>
      </c>
      <c r="I17" s="73"/>
    </row>
    <row r="18" spans="2:9" ht="65.25" customHeight="1" thickBot="1">
      <c r="B18" s="71"/>
      <c r="C18" s="71"/>
      <c r="D18" s="71"/>
      <c r="E18" s="71"/>
      <c r="F18" s="71"/>
      <c r="G18" s="71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0</v>
      </c>
      <c r="I20" s="42">
        <f>I21+I22</f>
        <v>919.87</v>
      </c>
    </row>
    <row r="21" spans="2:9" ht="12.75">
      <c r="B21" s="5"/>
      <c r="C21" s="11" t="s">
        <v>49</v>
      </c>
      <c r="D21" s="19"/>
      <c r="E21" s="27"/>
      <c r="F21" s="38"/>
      <c r="G21" s="27">
        <f>I21</f>
        <v>440.77</v>
      </c>
      <c r="H21" s="52"/>
      <c r="I21" s="43">
        <v>440.77</v>
      </c>
    </row>
    <row r="22" spans="2:9" ht="12.75">
      <c r="B22" s="5"/>
      <c r="C22" s="11" t="s">
        <v>50</v>
      </c>
      <c r="D22" s="19"/>
      <c r="E22" s="27"/>
      <c r="F22" s="38"/>
      <c r="G22" s="27">
        <f>I22</f>
        <v>479.1</v>
      </c>
      <c r="H22" s="52"/>
      <c r="I22" s="43">
        <v>479.1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0</v>
      </c>
      <c r="I23" s="44">
        <f>I20*E23/100</f>
        <v>277.80074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0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0</v>
      </c>
      <c r="I27" s="44">
        <f>I20*E27/100</f>
        <v>700.848953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10090.9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0</v>
      </c>
      <c r="H30" s="53"/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10090.9</v>
      </c>
      <c r="H31" s="53"/>
      <c r="I31" s="44">
        <v>10090.9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12259.493525</v>
      </c>
      <c r="H34" s="54">
        <f>H20+H23+H25+H27+H29+H30</f>
        <v>0</v>
      </c>
      <c r="I34" s="45">
        <f>I20+I23+I25+I27+I29+I31</f>
        <v>12259.493525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612.97467625</v>
      </c>
      <c r="H36" s="54">
        <f>H34*E36/100</f>
        <v>0</v>
      </c>
      <c r="I36" s="45">
        <f>I34*E36/100</f>
        <v>612.97467625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12872.46820125</v>
      </c>
      <c r="H38" s="54">
        <f>H36+H34</f>
        <v>0</v>
      </c>
      <c r="I38" s="45">
        <f>I36+I34</f>
        <v>12872.46820125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12872.46820125</v>
      </c>
      <c r="H42" s="56">
        <f>H40+H38</f>
        <v>0</v>
      </c>
      <c r="I42" s="47">
        <f>I40+I38</f>
        <v>12872.46820125</v>
      </c>
      <c r="J42" s="63"/>
    </row>
    <row r="43" spans="2:9" ht="12.75">
      <c r="B43" s="8"/>
      <c r="C43" s="15" t="s">
        <v>66</v>
      </c>
      <c r="D43" s="23" t="s">
        <v>32</v>
      </c>
      <c r="E43" s="64">
        <v>3196</v>
      </c>
      <c r="F43" s="23"/>
      <c r="G43" s="31"/>
      <c r="H43" s="57"/>
      <c r="I43" s="48"/>
    </row>
    <row r="44" spans="2:9" ht="13.5" thickBot="1">
      <c r="B44" s="9"/>
      <c r="C44" s="16" t="s">
        <v>47</v>
      </c>
      <c r="D44" s="24"/>
      <c r="E44" s="32"/>
      <c r="F44" s="24"/>
      <c r="G44" s="36">
        <f>G42/E43</f>
        <v>4.027680914033167</v>
      </c>
      <c r="H44" s="58">
        <f>H42/E43</f>
        <v>0</v>
      </c>
      <c r="I44" s="49">
        <f>I42/E43</f>
        <v>4.027680914033167</v>
      </c>
    </row>
    <row r="45" spans="7:9" ht="12.75">
      <c r="G45" s="63"/>
      <c r="H45" s="63"/>
      <c r="I45" s="63"/>
    </row>
    <row r="46" spans="7:9" ht="12.75">
      <c r="G46" s="63"/>
      <c r="H46" s="63"/>
      <c r="I46" s="63"/>
    </row>
    <row r="47" spans="3:9" ht="12.75">
      <c r="C47" s="1"/>
      <c r="D47" s="67"/>
      <c r="E47" s="67"/>
      <c r="F47" s="67"/>
      <c r="G47" s="68"/>
      <c r="H47" s="68"/>
      <c r="I47" s="68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13">
      <selection activeCell="C45" sqref="C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38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</row>
    <row r="18" spans="2:7" ht="3.75" customHeight="1" thickBot="1">
      <c r="B18" s="71"/>
      <c r="C18" s="71"/>
      <c r="D18" s="71"/>
      <c r="E18" s="71"/>
      <c r="F18" s="71"/>
      <c r="G18" s="71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0</v>
      </c>
    </row>
    <row r="21" spans="2:7" ht="12.75">
      <c r="B21" s="5"/>
      <c r="C21" s="11" t="s">
        <v>28</v>
      </c>
      <c r="D21" s="19"/>
      <c r="E21" s="27"/>
      <c r="F21" s="38"/>
      <c r="G21" s="19"/>
    </row>
    <row r="22" spans="2:7" ht="12.75">
      <c r="B22" s="5"/>
      <c r="C22" s="11" t="s">
        <v>29</v>
      </c>
      <c r="D22" s="19"/>
      <c r="E22" s="27"/>
      <c r="F22" s="38"/>
      <c r="G22" s="19"/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0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0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0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/>
    </row>
    <row r="30" spans="2:7" ht="12.75">
      <c r="B30" s="5"/>
      <c r="C30" s="11" t="s">
        <v>41</v>
      </c>
      <c r="D30" s="19" t="s">
        <v>42</v>
      </c>
      <c r="E30" s="27"/>
      <c r="F30" s="38"/>
      <c r="G30" s="60"/>
    </row>
    <row r="31" spans="2:6" ht="12.75">
      <c r="B31" s="5"/>
      <c r="C31" s="11" t="s">
        <v>43</v>
      </c>
      <c r="D31" s="19" t="s">
        <v>42</v>
      </c>
      <c r="E31" s="27"/>
      <c r="F31" s="38"/>
    </row>
    <row r="32" spans="2:7" ht="12.75">
      <c r="B32" s="5"/>
      <c r="C32" s="12" t="s">
        <v>44</v>
      </c>
      <c r="D32" s="20" t="s">
        <v>42</v>
      </c>
      <c r="E32" s="28"/>
      <c r="F32" s="37"/>
      <c r="G32" s="60"/>
    </row>
    <row r="33" spans="2:7" ht="12.75">
      <c r="B33" s="5"/>
      <c r="C33" s="12" t="s">
        <v>45</v>
      </c>
      <c r="D33" s="20" t="s">
        <v>42</v>
      </c>
      <c r="E33" s="26"/>
      <c r="F33" s="37"/>
      <c r="G33" s="20"/>
    </row>
    <row r="34" spans="2:7" ht="12.75">
      <c r="B34" s="5"/>
      <c r="C34" s="12" t="s">
        <v>46</v>
      </c>
      <c r="D34" s="20" t="s">
        <v>42</v>
      </c>
      <c r="E34" s="26"/>
      <c r="F34" s="37"/>
      <c r="G34" s="20"/>
    </row>
    <row r="35" spans="2:7" ht="12.75">
      <c r="B35" s="5"/>
      <c r="C35" s="10" t="s">
        <v>14</v>
      </c>
      <c r="D35" s="20" t="s">
        <v>9</v>
      </c>
      <c r="E35" s="26"/>
      <c r="F35" s="37"/>
      <c r="G35" s="59"/>
    </row>
    <row r="36" spans="2:7" ht="12.75">
      <c r="B36" s="5"/>
      <c r="C36" s="10"/>
      <c r="D36" s="20"/>
      <c r="E36" s="26"/>
      <c r="F36" s="37"/>
      <c r="G36" s="20"/>
    </row>
    <row r="37" spans="2:7" ht="12.75">
      <c r="B37" s="5">
        <v>6</v>
      </c>
      <c r="C37" s="10" t="s">
        <v>15</v>
      </c>
      <c r="D37" s="20" t="s">
        <v>11</v>
      </c>
      <c r="E37" s="26">
        <v>5</v>
      </c>
      <c r="F37" s="37"/>
      <c r="G37" s="59">
        <f>G35*E37/100</f>
        <v>0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/>
      <c r="C39" s="10" t="s">
        <v>16</v>
      </c>
      <c r="D39" s="20" t="s">
        <v>9</v>
      </c>
      <c r="E39" s="26"/>
      <c r="F39" s="37"/>
      <c r="G39" s="59">
        <f>G37+G35</f>
        <v>0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/>
      <c r="D41" s="20"/>
      <c r="E41" s="26"/>
      <c r="F41" s="37"/>
      <c r="G41" s="59"/>
    </row>
    <row r="42" spans="2:7" ht="13.5" thickBot="1">
      <c r="B42" s="6"/>
      <c r="C42" s="13"/>
      <c r="D42" s="21"/>
      <c r="E42" s="29"/>
      <c r="F42" s="39"/>
      <c r="G42" s="21"/>
    </row>
    <row r="43" spans="2:7" ht="13.5" thickBot="1">
      <c r="B43" s="7"/>
      <c r="C43" s="14" t="s">
        <v>21</v>
      </c>
      <c r="D43" s="22" t="s">
        <v>9</v>
      </c>
      <c r="E43" s="30"/>
      <c r="F43" s="40"/>
      <c r="G43" s="61">
        <f>G41+G39</f>
        <v>0</v>
      </c>
    </row>
    <row r="44" spans="2:7" ht="12.75">
      <c r="B44" s="8"/>
      <c r="C44" s="15" t="s">
        <v>66</v>
      </c>
      <c r="D44" s="23" t="s">
        <v>32</v>
      </c>
      <c r="E44" s="31"/>
      <c r="F44" s="23"/>
      <c r="G44" s="23"/>
    </row>
    <row r="45" spans="2:7" ht="13.5" thickBot="1">
      <c r="B45" s="9"/>
      <c r="C45" s="16" t="s">
        <v>31</v>
      </c>
      <c r="D45" s="24"/>
      <c r="E45" s="32"/>
      <c r="F45" s="24"/>
      <c r="G45" s="62" t="e">
        <f>G43/E44</f>
        <v>#DIV/0!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7"/>
  <sheetViews>
    <sheetView tabSelected="1" workbookViewId="0" topLeftCell="A16">
      <selection activeCell="E54" sqref="E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34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35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</row>
    <row r="18" spans="2:7" ht="9" customHeight="1" thickBot="1">
      <c r="B18" s="71"/>
      <c r="C18" s="71"/>
      <c r="D18" s="71"/>
      <c r="E18" s="71"/>
      <c r="F18" s="71"/>
      <c r="G18" s="71"/>
    </row>
    <row r="19" spans="2:7" ht="12.75">
      <c r="B19" s="4"/>
      <c r="C19" s="8"/>
      <c r="D19" s="17"/>
      <c r="E19" s="25"/>
      <c r="F19" s="8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10"/>
      <c r="G20" s="59">
        <f>G21+G22</f>
        <v>919.87</v>
      </c>
    </row>
    <row r="21" spans="2:7" ht="12.75">
      <c r="B21" s="5"/>
      <c r="C21" s="11" t="s">
        <v>39</v>
      </c>
      <c r="D21" s="19"/>
      <c r="E21" s="27"/>
      <c r="F21" s="11"/>
      <c r="G21" s="19">
        <v>440.77</v>
      </c>
    </row>
    <row r="22" spans="2:7" ht="12.75">
      <c r="B22" s="5"/>
      <c r="C22" s="11" t="s">
        <v>40</v>
      </c>
      <c r="D22" s="19"/>
      <c r="E22" s="27"/>
      <c r="F22" s="11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10"/>
      <c r="G23" s="59">
        <f>G20*E23/100</f>
        <v>277.80074</v>
      </c>
    </row>
    <row r="24" spans="2:7" ht="12.75">
      <c r="B24" s="5"/>
      <c r="C24" s="10"/>
      <c r="D24" s="20"/>
      <c r="E24" s="26"/>
      <c r="F24" s="10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10"/>
      <c r="G25" s="59">
        <f>G20*E25/100</f>
        <v>270.073832</v>
      </c>
    </row>
    <row r="26" spans="2:7" ht="12.75">
      <c r="B26" s="5"/>
      <c r="C26" s="10"/>
      <c r="D26" s="20"/>
      <c r="E26" s="26"/>
      <c r="F26" s="10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10"/>
      <c r="G27" s="59">
        <f>G20*E27/100</f>
        <v>700.848953</v>
      </c>
    </row>
    <row r="28" spans="2:7" ht="12.75">
      <c r="B28" s="5"/>
      <c r="C28" s="10"/>
      <c r="D28" s="20"/>
      <c r="E28" s="26"/>
      <c r="F28" s="10"/>
      <c r="G28" s="20"/>
    </row>
    <row r="29" spans="2:7" ht="12.75">
      <c r="B29" s="5">
        <v>5</v>
      </c>
      <c r="C29" s="12" t="s">
        <v>36</v>
      </c>
      <c r="D29" s="20"/>
      <c r="E29" s="28"/>
      <c r="F29" s="10"/>
      <c r="G29" s="59">
        <f>G30+G31+G32+G33+G34+G35+G36+G37+G38+G39+G40+G41+G42+G43</f>
        <v>10090.900000000001</v>
      </c>
    </row>
    <row r="30" spans="2:7" ht="12.75">
      <c r="B30" s="5"/>
      <c r="C30" s="11" t="s">
        <v>52</v>
      </c>
      <c r="D30" s="19" t="s">
        <v>42</v>
      </c>
      <c r="E30" s="27">
        <v>1</v>
      </c>
      <c r="F30" s="11">
        <v>4810.08</v>
      </c>
      <c r="G30" s="60">
        <f>E30*F30</f>
        <v>4810.08</v>
      </c>
    </row>
    <row r="31" spans="2:7" ht="12.75">
      <c r="B31" s="5"/>
      <c r="C31" s="11" t="s">
        <v>53</v>
      </c>
      <c r="D31" s="19" t="s">
        <v>42</v>
      </c>
      <c r="E31" s="27">
        <v>1</v>
      </c>
      <c r="F31" s="11">
        <v>506.36</v>
      </c>
      <c r="G31" s="60">
        <f aca="true" t="shared" si="0" ref="G31:G43">E31*F31</f>
        <v>506.36</v>
      </c>
    </row>
    <row r="32" spans="2:7" ht="12.75">
      <c r="B32" s="5"/>
      <c r="C32" s="12" t="s">
        <v>54</v>
      </c>
      <c r="D32" s="20" t="s">
        <v>42</v>
      </c>
      <c r="E32" s="28">
        <v>1</v>
      </c>
      <c r="F32" s="10">
        <v>668.34</v>
      </c>
      <c r="G32" s="60">
        <f t="shared" si="0"/>
        <v>668.34</v>
      </c>
    </row>
    <row r="33" spans="2:7" ht="12.75">
      <c r="B33" s="5"/>
      <c r="C33" s="12" t="s">
        <v>55</v>
      </c>
      <c r="D33" s="20" t="s">
        <v>42</v>
      </c>
      <c r="E33" s="26">
        <v>1</v>
      </c>
      <c r="F33" s="10">
        <v>505.34</v>
      </c>
      <c r="G33" s="60">
        <f t="shared" si="0"/>
        <v>505.34</v>
      </c>
    </row>
    <row r="34" spans="2:7" ht="12.75">
      <c r="B34" s="5"/>
      <c r="C34" s="12" t="s">
        <v>56</v>
      </c>
      <c r="D34" s="20" t="s">
        <v>42</v>
      </c>
      <c r="E34" s="26">
        <v>1</v>
      </c>
      <c r="F34" s="10">
        <v>24.39</v>
      </c>
      <c r="G34" s="60">
        <f t="shared" si="0"/>
        <v>24.39</v>
      </c>
    </row>
    <row r="35" spans="2:7" ht="12.75">
      <c r="B35" s="5"/>
      <c r="C35" s="12" t="s">
        <v>57</v>
      </c>
      <c r="D35" s="20" t="s">
        <v>42</v>
      </c>
      <c r="E35" s="26">
        <v>2</v>
      </c>
      <c r="F35" s="10">
        <v>20.7</v>
      </c>
      <c r="G35" s="60">
        <f t="shared" si="0"/>
        <v>41.4</v>
      </c>
    </row>
    <row r="36" spans="2:7" ht="12.75">
      <c r="B36" s="5"/>
      <c r="C36" s="12" t="s">
        <v>58</v>
      </c>
      <c r="D36" s="20" t="s">
        <v>42</v>
      </c>
      <c r="E36" s="26">
        <v>1</v>
      </c>
      <c r="F36" s="10">
        <v>51.67</v>
      </c>
      <c r="G36" s="60">
        <f t="shared" si="0"/>
        <v>51.67</v>
      </c>
    </row>
    <row r="37" spans="2:7" ht="12.75">
      <c r="B37" s="5"/>
      <c r="C37" s="12" t="s">
        <v>59</v>
      </c>
      <c r="D37" s="20" t="s">
        <v>42</v>
      </c>
      <c r="E37" s="26">
        <v>1</v>
      </c>
      <c r="F37" s="10">
        <v>52.8</v>
      </c>
      <c r="G37" s="60">
        <f t="shared" si="0"/>
        <v>52.8</v>
      </c>
    </row>
    <row r="38" spans="2:7" ht="12.75">
      <c r="B38" s="5"/>
      <c r="C38" s="12" t="s">
        <v>60</v>
      </c>
      <c r="D38" s="20" t="s">
        <v>42</v>
      </c>
      <c r="E38" s="26">
        <v>1</v>
      </c>
      <c r="F38" s="10">
        <v>13.92</v>
      </c>
      <c r="G38" s="60">
        <f t="shared" si="0"/>
        <v>13.92</v>
      </c>
    </row>
    <row r="39" spans="2:7" ht="12.75">
      <c r="B39" s="5"/>
      <c r="C39" s="12" t="s">
        <v>61</v>
      </c>
      <c r="D39" s="20" t="s">
        <v>42</v>
      </c>
      <c r="E39" s="26">
        <v>2</v>
      </c>
      <c r="F39" s="10">
        <v>11.09</v>
      </c>
      <c r="G39" s="60">
        <f t="shared" si="0"/>
        <v>22.18</v>
      </c>
    </row>
    <row r="40" spans="2:7" ht="12.75">
      <c r="B40" s="5"/>
      <c r="C40" s="12" t="s">
        <v>62</v>
      </c>
      <c r="D40" s="20" t="s">
        <v>42</v>
      </c>
      <c r="E40" s="26">
        <v>1</v>
      </c>
      <c r="F40" s="10">
        <v>331.13</v>
      </c>
      <c r="G40" s="60">
        <f t="shared" si="0"/>
        <v>331.13</v>
      </c>
    </row>
    <row r="41" spans="2:7" ht="12.75">
      <c r="B41" s="5"/>
      <c r="C41" s="12" t="s">
        <v>63</v>
      </c>
      <c r="D41" s="20" t="s">
        <v>42</v>
      </c>
      <c r="E41" s="26">
        <v>1</v>
      </c>
      <c r="F41" s="10">
        <v>346.18</v>
      </c>
      <c r="G41" s="60">
        <f t="shared" si="0"/>
        <v>346.18</v>
      </c>
    </row>
    <row r="42" spans="2:7" ht="12.75">
      <c r="B42" s="5"/>
      <c r="C42" s="12" t="s">
        <v>64</v>
      </c>
      <c r="D42" s="20" t="s">
        <v>42</v>
      </c>
      <c r="E42" s="26">
        <v>1</v>
      </c>
      <c r="F42" s="10">
        <v>2683.11</v>
      </c>
      <c r="G42" s="60">
        <f t="shared" si="0"/>
        <v>2683.11</v>
      </c>
    </row>
    <row r="43" spans="2:7" ht="12.75">
      <c r="B43" s="5"/>
      <c r="C43" s="12" t="s">
        <v>65</v>
      </c>
      <c r="D43" s="20" t="s">
        <v>42</v>
      </c>
      <c r="E43" s="26">
        <v>1</v>
      </c>
      <c r="F43" s="10">
        <v>34</v>
      </c>
      <c r="G43" s="69">
        <f t="shared" si="0"/>
        <v>34</v>
      </c>
    </row>
    <row r="44" spans="2:7" ht="12.75">
      <c r="B44" s="5"/>
      <c r="C44" s="10" t="s">
        <v>14</v>
      </c>
      <c r="D44" s="20" t="s">
        <v>9</v>
      </c>
      <c r="E44" s="26"/>
      <c r="F44" s="10"/>
      <c r="G44" s="65">
        <f>G20+G23+G25+G27+G29</f>
        <v>12259.493525000002</v>
      </c>
    </row>
    <row r="45" spans="2:7" ht="12.75">
      <c r="B45" s="5"/>
      <c r="C45" s="10"/>
      <c r="D45" s="20"/>
      <c r="E45" s="26"/>
      <c r="F45" s="10"/>
      <c r="G45" s="20"/>
    </row>
    <row r="46" spans="2:7" ht="12.75">
      <c r="B46" s="5">
        <v>6</v>
      </c>
      <c r="C46" s="10" t="s">
        <v>15</v>
      </c>
      <c r="D46" s="20" t="s">
        <v>11</v>
      </c>
      <c r="E46" s="26">
        <v>5</v>
      </c>
      <c r="F46" s="10"/>
      <c r="G46" s="59">
        <f>G44*E46/100</f>
        <v>612.97467625</v>
      </c>
    </row>
    <row r="47" spans="2:7" ht="12.75">
      <c r="B47" s="5"/>
      <c r="C47" s="10"/>
      <c r="D47" s="20"/>
      <c r="E47" s="26"/>
      <c r="F47" s="10"/>
      <c r="G47" s="20"/>
    </row>
    <row r="48" spans="2:7" ht="12.75">
      <c r="B48" s="5"/>
      <c r="C48" s="10" t="s">
        <v>16</v>
      </c>
      <c r="D48" s="20" t="s">
        <v>9</v>
      </c>
      <c r="E48" s="26"/>
      <c r="F48" s="10"/>
      <c r="G48" s="59">
        <f>G46+G44</f>
        <v>12872.468201250002</v>
      </c>
    </row>
    <row r="49" spans="2:7" ht="12.75">
      <c r="B49" s="5"/>
      <c r="C49" s="10"/>
      <c r="D49" s="20"/>
      <c r="E49" s="26"/>
      <c r="F49" s="10"/>
      <c r="G49" s="20"/>
    </row>
    <row r="50" spans="2:7" ht="12.75">
      <c r="B50" s="5"/>
      <c r="C50" s="10"/>
      <c r="D50" s="20"/>
      <c r="E50" s="26"/>
      <c r="F50" s="10"/>
      <c r="G50" s="59"/>
    </row>
    <row r="51" spans="2:7" ht="13.5" thickBot="1">
      <c r="B51" s="6"/>
      <c r="C51" s="13"/>
      <c r="D51" s="21"/>
      <c r="E51" s="29"/>
      <c r="F51" s="13"/>
      <c r="G51" s="66"/>
    </row>
    <row r="52" spans="2:7" ht="13.5" thickBot="1">
      <c r="B52" s="7"/>
      <c r="C52" s="14" t="s">
        <v>21</v>
      </c>
      <c r="D52" s="22" t="s">
        <v>9</v>
      </c>
      <c r="E52" s="30"/>
      <c r="F52" s="40"/>
      <c r="G52" s="61">
        <f>G50+G48</f>
        <v>12872.468201250002</v>
      </c>
    </row>
    <row r="53" spans="2:7" ht="12.75">
      <c r="B53" s="8"/>
      <c r="C53" s="15" t="s">
        <v>66</v>
      </c>
      <c r="D53" s="23" t="s">
        <v>32</v>
      </c>
      <c r="E53" s="31">
        <v>3196</v>
      </c>
      <c r="F53" s="23"/>
      <c r="G53" s="23"/>
    </row>
    <row r="54" spans="2:7" ht="13.5" thickBot="1">
      <c r="B54" s="9"/>
      <c r="C54" s="16" t="s">
        <v>31</v>
      </c>
      <c r="D54" s="24"/>
      <c r="E54" s="32"/>
      <c r="F54" s="24"/>
      <c r="G54" s="62">
        <f>G52/E53</f>
        <v>4.027680914033167</v>
      </c>
    </row>
    <row r="56" spans="3:7" ht="12.75">
      <c r="C56" s="1"/>
      <c r="D56" s="1"/>
      <c r="E56" s="1"/>
      <c r="F56" s="1"/>
      <c r="G56" s="1"/>
    </row>
    <row r="57" spans="3:7" ht="12.75">
      <c r="C57" s="1" t="s">
        <v>17</v>
      </c>
      <c r="D57" s="1"/>
      <c r="E57" s="1"/>
      <c r="F57" s="1"/>
      <c r="G57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2013-07-03T05:06:28Z</cp:lastPrinted>
  <dcterms:modified xsi:type="dcterms:W3CDTF">2013-07-03T05:07:24Z</dcterms:modified>
  <cp:category/>
  <cp:version/>
  <cp:contentType/>
  <cp:contentStatus/>
</cp:coreProperties>
</file>