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<sst xmlns="http://schemas.openxmlformats.org/spreadsheetml/2006/main" count="142" uniqueCount="60">
  <si>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</si>
  <si>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</si>
  <si>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</si>
  <si>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</si>
  <si>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</si>
  <si>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</si>
  <si>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</si>
  <si>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</si>
  <si>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</si>
  <si>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</si>
  <si>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</si>
  <si>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</si>
  <si>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</si>
  <si>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</si>
  <si>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</si>
  <si>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</si>
  <si>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</si>
  <si>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</si>
  <si>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</si>
  <si>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</si>
  <si>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</si>
  <si>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</si>
  <si>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</si>
  <si>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</si>
  <si>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</si>
  <si>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</si>
  <si>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</si>
  <si>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</si>
  <si>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</si>
  <si>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</si>
  <si>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</si>
  <si>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Отапливаемая площадь</t>
  </si>
  <si>
    <t>Стоимость на  1 м2</t>
  </si>
  <si>
    <t>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</si>
  <si>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</si>
  <si>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</si>
  <si>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</si>
  <si>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>Материалы ГВС:</t>
  </si>
  <si>
    <t>ООО "Комсервис-Мелехово" ГВСметалл</t>
  </si>
  <si>
    <t>слес-сант 6час х 47,91 х 130%</t>
  </si>
  <si>
    <t>эл.газосв 6час х 47,91 х 150%</t>
  </si>
  <si>
    <t xml:space="preserve">                     пос. Мелехово улица Первомайская дом № 64</t>
  </si>
  <si>
    <t>слес-сант 4 час х 47,91 х 130%</t>
  </si>
  <si>
    <t>эл.газосв 4 час х 47,91 х 150%</t>
  </si>
  <si>
    <t>счетчик ВСКМ 50 № 017086</t>
  </si>
  <si>
    <t>шт.</t>
  </si>
  <si>
    <t>фильтр ДУ 50</t>
  </si>
  <si>
    <t>резьба ДУ 50</t>
  </si>
  <si>
    <t>муфта ДУ 50(черн)</t>
  </si>
  <si>
    <t>счетчик ВСКМ 50 № 017078</t>
  </si>
  <si>
    <t>шт</t>
  </si>
  <si>
    <t>муфта ДУ 50</t>
  </si>
  <si>
    <t>счетчик ВСКМ 40 № 017802</t>
  </si>
  <si>
    <t>фильтр ДУ 40</t>
  </si>
  <si>
    <t xml:space="preserve">кран шаров. ДУ 40 лат. </t>
  </si>
  <si>
    <t xml:space="preserve">кран шаров. ДУ 50  </t>
  </si>
  <si>
    <t>резьба ДУ 40</t>
  </si>
  <si>
    <t>муфта ДУ 40</t>
  </si>
  <si>
    <t>отвод ДУ 57</t>
  </si>
  <si>
    <t xml:space="preserve">                          пос. Мелехово ул.Первомайская  дом № 64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</si>
</sst>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">
      <selection activeCell="M17" sqref="M1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59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49" t="s">
        <v>2</v>
      </c>
      <c r="C17" s="49" t="s">
        <v>3</v>
      </c>
      <c r="D17" s="49" t="s">
        <v>4</v>
      </c>
      <c r="E17" s="49" t="s">
        <v>5</v>
      </c>
      <c r="F17" s="49" t="s">
        <v>6</v>
      </c>
      <c r="G17" s="49" t="s">
        <v>7</v>
      </c>
      <c r="H17" s="51" t="s">
        <v>25</v>
      </c>
      <c r="I17" s="52"/>
    </row>
    <row r="18" spans="2:9" ht="65.25" customHeight="1" thickBot="1">
      <c r="B18" s="50"/>
      <c r="C18" s="50"/>
      <c r="D18" s="50"/>
      <c r="E18" s="50"/>
      <c r="F18" s="50"/>
      <c r="G18" s="50"/>
      <c r="H18" s="3" t="s">
        <v>26</v>
      </c>
      <c r="I18" s="3" t="s">
        <v>38</v>
      </c>
    </row>
    <row r="19" spans="2:9" ht="12.75">
      <c r="B19" s="4"/>
      <c r="C19" s="8"/>
      <c r="D19" s="17"/>
      <c r="E19" s="25"/>
      <c r="F19" s="17"/>
      <c r="G19" s="25"/>
      <c r="H19" s="39"/>
      <c r="I19" s="37"/>
    </row>
    <row r="20" spans="2:9" ht="12.75">
      <c r="B20" s="5">
        <v>1</v>
      </c>
      <c r="C20" s="10" t="s">
        <v>8</v>
      </c>
      <c r="D20" s="18" t="s">
        <v>9</v>
      </c>
      <c r="E20" s="26"/>
      <c r="F20" s="33"/>
      <c r="G20" s="56">
        <f>G21+G22</f>
        <v>1379.81</v>
      </c>
      <c r="H20" s="57">
        <f>H21+H22</f>
        <v>459.94</v>
      </c>
      <c r="I20" s="58">
        <f>I21+I22</f>
        <v>919.8699999999999</v>
      </c>
    </row>
    <row r="21" spans="2:9" ht="12.75">
      <c r="B21" s="5"/>
      <c r="C21" s="11" t="s">
        <v>39</v>
      </c>
      <c r="D21" s="19"/>
      <c r="E21" s="27"/>
      <c r="F21" s="34"/>
      <c r="G21" s="59">
        <v>661.16</v>
      </c>
      <c r="H21" s="60">
        <v>220.39</v>
      </c>
      <c r="I21" s="61">
        <f>G21-H21</f>
        <v>440.77</v>
      </c>
    </row>
    <row r="22" spans="2:9" ht="12.75">
      <c r="B22" s="5"/>
      <c r="C22" s="11" t="s">
        <v>40</v>
      </c>
      <c r="D22" s="19"/>
      <c r="E22" s="27"/>
      <c r="F22" s="34"/>
      <c r="G22" s="59">
        <v>718.65</v>
      </c>
      <c r="H22" s="60">
        <v>239.55</v>
      </c>
      <c r="I22" s="61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3"/>
      <c r="G23" s="56">
        <f>G20*E23/100</f>
        <v>416.70261999999997</v>
      </c>
      <c r="H23" s="62">
        <f>H20*E23/100</f>
        <v>138.90188</v>
      </c>
      <c r="I23" s="63">
        <f>I20*E23/100</f>
        <v>277.80073999999996</v>
      </c>
    </row>
    <row r="24" spans="2:9" ht="12.75">
      <c r="B24" s="5"/>
      <c r="C24" s="10"/>
      <c r="D24" s="20"/>
      <c r="E24" s="26"/>
      <c r="F24" s="33"/>
      <c r="G24" s="64"/>
      <c r="H24" s="62"/>
      <c r="I24" s="63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3"/>
      <c r="G25" s="56">
        <f>G20*E25/100</f>
        <v>405.112216</v>
      </c>
      <c r="H25" s="62">
        <f>H20*E25/100</f>
        <v>135.038384</v>
      </c>
      <c r="I25" s="63">
        <f>I20*E25/100</f>
        <v>270.073832</v>
      </c>
    </row>
    <row r="26" spans="2:9" ht="12.75">
      <c r="B26" s="5"/>
      <c r="C26" s="10"/>
      <c r="D26" s="20"/>
      <c r="E26" s="26"/>
      <c r="F26" s="33"/>
      <c r="G26" s="64"/>
      <c r="H26" s="62"/>
      <c r="I26" s="63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3"/>
      <c r="G27" s="56">
        <f>G20*E27/100</f>
        <v>1051.277239</v>
      </c>
      <c r="H27" s="62">
        <f>H20*E27/100</f>
        <v>350.428286</v>
      </c>
      <c r="I27" s="63">
        <f>I20*E27/100</f>
        <v>700.8489529999999</v>
      </c>
    </row>
    <row r="28" spans="2:9" ht="12.75">
      <c r="B28" s="5"/>
      <c r="C28" s="10"/>
      <c r="D28" s="20"/>
      <c r="E28" s="26"/>
      <c r="F28" s="33"/>
      <c r="G28" s="64"/>
      <c r="H28" s="62"/>
      <c r="I28" s="63"/>
    </row>
    <row r="29" spans="2:9" ht="12.75">
      <c r="B29" s="5">
        <v>5</v>
      </c>
      <c r="C29" s="12" t="s">
        <v>22</v>
      </c>
      <c r="D29" s="20"/>
      <c r="E29" s="28"/>
      <c r="F29" s="33"/>
      <c r="G29" s="56">
        <f>G30+G31</f>
        <v>17148.02</v>
      </c>
      <c r="H29" s="62"/>
      <c r="I29" s="63"/>
    </row>
    <row r="30" spans="2:9" ht="12.75">
      <c r="B30" s="5"/>
      <c r="C30" s="11" t="s">
        <v>23</v>
      </c>
      <c r="D30" s="19"/>
      <c r="E30" s="27"/>
      <c r="F30" s="34"/>
      <c r="G30" s="65">
        <f>H30</f>
        <v>6085.53</v>
      </c>
      <c r="H30" s="62">
        <v>6085.53</v>
      </c>
      <c r="I30" s="63"/>
    </row>
    <row r="31" spans="2:9" ht="12.75">
      <c r="B31" s="5"/>
      <c r="C31" s="11" t="s">
        <v>24</v>
      </c>
      <c r="D31" s="19"/>
      <c r="E31" s="27"/>
      <c r="F31" s="34"/>
      <c r="G31" s="65">
        <f>I31</f>
        <v>11062.49</v>
      </c>
      <c r="H31" s="62"/>
      <c r="I31" s="63">
        <v>11062.49</v>
      </c>
    </row>
    <row r="32" spans="2:9" ht="12.75">
      <c r="B32" s="5"/>
      <c r="C32" s="12"/>
      <c r="D32" s="20"/>
      <c r="E32" s="28"/>
      <c r="F32" s="33"/>
      <c r="G32" s="56"/>
      <c r="H32" s="62"/>
      <c r="I32" s="63"/>
    </row>
    <row r="33" spans="2:9" ht="12.75">
      <c r="B33" s="5"/>
      <c r="C33" s="10"/>
      <c r="D33" s="20"/>
      <c r="E33" s="26"/>
      <c r="F33" s="33"/>
      <c r="G33" s="64"/>
      <c r="H33" s="62"/>
      <c r="I33" s="63"/>
    </row>
    <row r="34" spans="2:9" ht="12.75">
      <c r="B34" s="5"/>
      <c r="C34" s="10" t="s">
        <v>14</v>
      </c>
      <c r="D34" s="20" t="s">
        <v>9</v>
      </c>
      <c r="E34" s="26"/>
      <c r="F34" s="33"/>
      <c r="G34" s="56">
        <f>G20+G23+G25+G27+G29</f>
        <v>20400.922075000002</v>
      </c>
      <c r="H34" s="41">
        <f>H20+H23+H25+H27+H29+H30</f>
        <v>7169.8385499999995</v>
      </c>
      <c r="I34" s="66">
        <f>I20+I23+I25+I27+I29+I31</f>
        <v>13231.083525</v>
      </c>
    </row>
    <row r="35" spans="2:9" ht="12.75">
      <c r="B35" s="5"/>
      <c r="C35" s="10"/>
      <c r="D35" s="20"/>
      <c r="E35" s="26"/>
      <c r="F35" s="33"/>
      <c r="G35" s="64"/>
      <c r="H35" s="20"/>
      <c r="I35" s="67"/>
    </row>
    <row r="36" spans="2:9" ht="12.75">
      <c r="B36" s="5">
        <v>6</v>
      </c>
      <c r="C36" s="10" t="s">
        <v>15</v>
      </c>
      <c r="D36" s="20" t="s">
        <v>11</v>
      </c>
      <c r="E36" s="46">
        <v>5</v>
      </c>
      <c r="F36" s="33"/>
      <c r="G36" s="56">
        <f>G34*E36/100</f>
        <v>1020.0461037500002</v>
      </c>
      <c r="H36" s="41">
        <f>H34*E36/100</f>
        <v>358.4919275</v>
      </c>
      <c r="I36" s="66">
        <f>I34*E36/100</f>
        <v>661.5541762500001</v>
      </c>
    </row>
    <row r="37" spans="2:9" ht="12.75">
      <c r="B37" s="5"/>
      <c r="C37" s="10"/>
      <c r="D37" s="20"/>
      <c r="E37" s="26"/>
      <c r="F37" s="33"/>
      <c r="G37" s="64"/>
      <c r="H37" s="20"/>
      <c r="I37" s="67"/>
    </row>
    <row r="38" spans="2:9" ht="12.75">
      <c r="B38" s="5"/>
      <c r="C38" s="10" t="s">
        <v>16</v>
      </c>
      <c r="D38" s="20" t="s">
        <v>9</v>
      </c>
      <c r="E38" s="26"/>
      <c r="F38" s="33"/>
      <c r="G38" s="56">
        <f>G36+G34</f>
        <v>21420.96817875</v>
      </c>
      <c r="H38" s="41">
        <f>H36+H34</f>
        <v>7528.3304775</v>
      </c>
      <c r="I38" s="66">
        <f>I36+I34</f>
        <v>13892.63770125</v>
      </c>
    </row>
    <row r="39" spans="2:9" ht="12.75">
      <c r="B39" s="5"/>
      <c r="C39" s="10"/>
      <c r="D39" s="20"/>
      <c r="E39" s="26"/>
      <c r="F39" s="33"/>
      <c r="G39" s="64"/>
      <c r="H39" s="62"/>
      <c r="I39" s="63"/>
    </row>
    <row r="40" spans="2:9" ht="12.75">
      <c r="B40" s="5"/>
      <c r="C40" s="10"/>
      <c r="D40" s="20"/>
      <c r="E40" s="26"/>
      <c r="F40" s="33"/>
      <c r="G40" s="56"/>
      <c r="H40" s="62"/>
      <c r="I40" s="63"/>
    </row>
    <row r="41" spans="2:9" ht="13.5" thickBot="1">
      <c r="B41" s="6"/>
      <c r="C41" s="13"/>
      <c r="D41" s="21"/>
      <c r="E41" s="29"/>
      <c r="F41" s="35"/>
      <c r="G41" s="68"/>
      <c r="H41" s="62"/>
      <c r="I41" s="63"/>
    </row>
    <row r="42" spans="2:10" ht="13.5" thickBot="1">
      <c r="B42" s="7"/>
      <c r="C42" s="14" t="s">
        <v>21</v>
      </c>
      <c r="D42" s="22" t="s">
        <v>9</v>
      </c>
      <c r="E42" s="30"/>
      <c r="F42" s="36"/>
      <c r="G42" s="69">
        <f>G40+G38</f>
        <v>21420.96817875</v>
      </c>
      <c r="H42" s="43">
        <f>H40+H38</f>
        <v>7528.3304775</v>
      </c>
      <c r="I42" s="70">
        <f>I40+I38</f>
        <v>13892.63770125</v>
      </c>
      <c r="J42" s="45"/>
    </row>
    <row r="43" spans="2:9" ht="12.75">
      <c r="B43" s="8"/>
      <c r="C43" s="15" t="s">
        <v>31</v>
      </c>
      <c r="D43" s="23" t="s">
        <v>33</v>
      </c>
      <c r="E43" s="31">
        <v>3897.6</v>
      </c>
      <c r="F43" s="23"/>
      <c r="G43" s="31"/>
      <c r="H43" s="40"/>
      <c r="I43" s="38"/>
    </row>
    <row r="44" spans="2:9" ht="13.5" thickBot="1">
      <c r="B44" s="9"/>
      <c r="C44" s="16"/>
      <c r="D44" s="24"/>
      <c r="E44" s="32"/>
      <c r="F44" s="24"/>
      <c r="G44" s="53">
        <f>G42/E43</f>
        <v>5.4959380589978455</v>
      </c>
      <c r="H44" s="54">
        <f>H42/E43</f>
        <v>1.931529781788793</v>
      </c>
      <c r="I44" s="55">
        <f>I42/E43</f>
        <v>3.564408277209052</v>
      </c>
    </row>
    <row r="45" spans="7:10" ht="12.75">
      <c r="G45" s="45"/>
      <c r="H45" s="45"/>
      <c r="I45" s="45"/>
      <c r="J45" s="45"/>
    </row>
    <row r="46" spans="7:10" ht="12.75">
      <c r="G46" s="45"/>
      <c r="H46" s="45"/>
      <c r="I46" s="45"/>
      <c r="J46" s="45"/>
    </row>
    <row r="47" spans="3:10" ht="12.75">
      <c r="C47" s="1"/>
      <c r="D47" s="47"/>
      <c r="E47" s="47"/>
      <c r="F47" s="47"/>
      <c r="G47" s="48"/>
      <c r="H47" s="48"/>
      <c r="I47" s="48"/>
      <c r="J47" s="48"/>
    </row>
    <row r="48" spans="3:10" ht="12.75">
      <c r="C48" s="1"/>
      <c r="D48" s="47"/>
      <c r="E48" s="47"/>
      <c r="F48" s="47"/>
      <c r="G48" s="47"/>
      <c r="H48" s="47"/>
      <c r="I48" s="47"/>
      <c r="J48" s="47"/>
    </row>
    <row r="49" spans="3:10" ht="12.75">
      <c r="C49" s="1"/>
      <c r="D49" s="47"/>
      <c r="E49" s="47"/>
      <c r="F49" s="47"/>
      <c r="G49" s="47"/>
      <c r="H49" s="47"/>
      <c r="I49" s="47"/>
      <c r="J49" s="47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4">
      <selection activeCell="E46" sqref="E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49" t="s">
        <v>2</v>
      </c>
      <c r="C17" s="49" t="s">
        <v>3</v>
      </c>
      <c r="D17" s="49" t="s">
        <v>4</v>
      </c>
      <c r="E17" s="49" t="s">
        <v>5</v>
      </c>
      <c r="F17" s="49" t="s">
        <v>6</v>
      </c>
      <c r="G17" s="49" t="s">
        <v>7</v>
      </c>
    </row>
    <row r="18" spans="2:7" ht="3.75" customHeight="1" thickBot="1">
      <c r="B18" s="50"/>
      <c r="C18" s="50"/>
      <c r="D18" s="50"/>
      <c r="E18" s="50"/>
      <c r="F18" s="50"/>
      <c r="G18" s="50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3"/>
      <c r="G20" s="41">
        <f>G21+G22</f>
        <v>459.94</v>
      </c>
    </row>
    <row r="21" spans="2:7" ht="12.75">
      <c r="B21" s="5"/>
      <c r="C21" s="11" t="s">
        <v>28</v>
      </c>
      <c r="D21" s="19"/>
      <c r="E21" s="27"/>
      <c r="F21" s="34"/>
      <c r="G21" s="19">
        <v>220.39</v>
      </c>
    </row>
    <row r="22" spans="2:7" ht="12.75">
      <c r="B22" s="5"/>
      <c r="C22" s="11" t="s">
        <v>29</v>
      </c>
      <c r="D22" s="19"/>
      <c r="E22" s="27"/>
      <c r="F22" s="34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3"/>
      <c r="G23" s="41">
        <f>G20*E23/100</f>
        <v>138.90188</v>
      </c>
    </row>
    <row r="24" spans="2:7" ht="12.75">
      <c r="B24" s="5"/>
      <c r="C24" s="10"/>
      <c r="D24" s="20"/>
      <c r="E24" s="26"/>
      <c r="F24" s="33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3"/>
      <c r="G25" s="41">
        <f>G20*E25/100</f>
        <v>135.038384</v>
      </c>
    </row>
    <row r="26" spans="2:7" ht="12.75">
      <c r="B26" s="5"/>
      <c r="C26" s="10"/>
      <c r="D26" s="20"/>
      <c r="E26" s="26"/>
      <c r="F26" s="33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3"/>
      <c r="G27" s="41">
        <f>G20*E27/100</f>
        <v>350.428286</v>
      </c>
    </row>
    <row r="28" spans="2:7" ht="12.75">
      <c r="B28" s="5"/>
      <c r="C28" s="10"/>
      <c r="D28" s="20"/>
      <c r="E28" s="26"/>
      <c r="F28" s="33"/>
      <c r="G28" s="20"/>
    </row>
    <row r="29" spans="2:7" ht="12.75">
      <c r="B29" s="5">
        <v>5</v>
      </c>
      <c r="C29" s="12" t="s">
        <v>30</v>
      </c>
      <c r="D29" s="20"/>
      <c r="E29" s="28"/>
      <c r="F29" s="33"/>
      <c r="G29" s="41">
        <f>G30+G31+G33+G32</f>
        <v>6085.53</v>
      </c>
    </row>
    <row r="30" spans="2:7" ht="12.75">
      <c r="B30" s="5"/>
      <c r="C30" s="11" t="s">
        <v>44</v>
      </c>
      <c r="D30" s="19" t="s">
        <v>45</v>
      </c>
      <c r="E30" s="27">
        <v>1</v>
      </c>
      <c r="F30" s="34">
        <v>5352.58</v>
      </c>
      <c r="G30" s="42">
        <f>E30*F30</f>
        <v>5352.58</v>
      </c>
    </row>
    <row r="31" spans="2:7" ht="12.75">
      <c r="B31" s="5"/>
      <c r="C31" s="11" t="s">
        <v>46</v>
      </c>
      <c r="D31" s="19" t="s">
        <v>45</v>
      </c>
      <c r="E31" s="27">
        <v>1</v>
      </c>
      <c r="F31" s="34">
        <v>638.73</v>
      </c>
      <c r="G31" s="42">
        <f>E31*F31</f>
        <v>638.73</v>
      </c>
    </row>
    <row r="32" spans="2:7" ht="12.75">
      <c r="B32" s="5"/>
      <c r="C32" s="11" t="s">
        <v>47</v>
      </c>
      <c r="D32" s="19" t="s">
        <v>45</v>
      </c>
      <c r="E32" s="27">
        <v>2</v>
      </c>
      <c r="F32" s="34">
        <v>18.31</v>
      </c>
      <c r="G32" s="42">
        <f>E32*F32</f>
        <v>36.62</v>
      </c>
    </row>
    <row r="33" spans="2:7" ht="12.75">
      <c r="B33" s="5"/>
      <c r="C33" s="11" t="s">
        <v>48</v>
      </c>
      <c r="D33" s="19" t="s">
        <v>45</v>
      </c>
      <c r="E33" s="27">
        <v>1</v>
      </c>
      <c r="F33" s="34">
        <v>57.6</v>
      </c>
      <c r="G33" s="42">
        <f>E33*F33</f>
        <v>57.6</v>
      </c>
    </row>
    <row r="34" spans="2:7" ht="12.75">
      <c r="B34" s="5"/>
      <c r="C34" s="12"/>
      <c r="D34" s="20"/>
      <c r="E34" s="28"/>
      <c r="F34" s="33"/>
      <c r="G34" s="42"/>
    </row>
    <row r="35" spans="2:7" ht="12.75">
      <c r="B35" s="5"/>
      <c r="C35" s="10"/>
      <c r="D35" s="20"/>
      <c r="E35" s="26"/>
      <c r="F35" s="33"/>
      <c r="G35" s="20"/>
    </row>
    <row r="36" spans="2:7" ht="12.75">
      <c r="B36" s="5"/>
      <c r="C36" s="10" t="s">
        <v>14</v>
      </c>
      <c r="D36" s="20" t="s">
        <v>9</v>
      </c>
      <c r="E36" s="26"/>
      <c r="F36" s="33"/>
      <c r="G36" s="41">
        <f>G20+G23+G25+G27+G29</f>
        <v>7169.8385499999995</v>
      </c>
    </row>
    <row r="37" spans="2:7" ht="12.75">
      <c r="B37" s="5"/>
      <c r="C37" s="10"/>
      <c r="D37" s="20"/>
      <c r="E37" s="26"/>
      <c r="F37" s="33"/>
      <c r="G37" s="20"/>
    </row>
    <row r="38" spans="2:7" ht="12.75">
      <c r="B38" s="5">
        <v>6</v>
      </c>
      <c r="C38" s="10" t="s">
        <v>15</v>
      </c>
      <c r="D38" s="20" t="s">
        <v>11</v>
      </c>
      <c r="E38" s="26">
        <v>5</v>
      </c>
      <c r="F38" s="33"/>
      <c r="G38" s="41">
        <f>G36*E38/100</f>
        <v>358.4919275</v>
      </c>
    </row>
    <row r="39" spans="2:7" ht="12.75">
      <c r="B39" s="5"/>
      <c r="C39" s="10"/>
      <c r="D39" s="20"/>
      <c r="E39" s="26"/>
      <c r="F39" s="33"/>
      <c r="G39" s="20"/>
    </row>
    <row r="40" spans="2:7" ht="12.75">
      <c r="B40" s="5"/>
      <c r="C40" s="10" t="s">
        <v>16</v>
      </c>
      <c r="D40" s="20" t="s">
        <v>9</v>
      </c>
      <c r="E40" s="26"/>
      <c r="F40" s="33"/>
      <c r="G40" s="41">
        <f>G38+G36</f>
        <v>7528.3304775</v>
      </c>
    </row>
    <row r="41" spans="2:7" ht="12.75">
      <c r="B41" s="5"/>
      <c r="C41" s="10"/>
      <c r="D41" s="20"/>
      <c r="E41" s="26"/>
      <c r="F41" s="33"/>
      <c r="G41" s="20"/>
    </row>
    <row r="42" spans="2:7" ht="12.75">
      <c r="B42" s="5"/>
      <c r="C42" s="10"/>
      <c r="D42" s="20"/>
      <c r="E42" s="26"/>
      <c r="F42" s="33"/>
      <c r="G42" s="41"/>
    </row>
    <row r="43" spans="2:7" ht="13.5" thickBot="1">
      <c r="B43" s="6"/>
      <c r="C43" s="13"/>
      <c r="D43" s="21"/>
      <c r="E43" s="29"/>
      <c r="F43" s="35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36"/>
      <c r="G44" s="43">
        <f>G42+G40</f>
        <v>7528.3304775</v>
      </c>
    </row>
    <row r="45" spans="2:7" ht="12.75">
      <c r="B45" s="8"/>
      <c r="C45" s="15" t="s">
        <v>31</v>
      </c>
      <c r="D45" s="23" t="s">
        <v>33</v>
      </c>
      <c r="E45" s="31">
        <v>3897.6</v>
      </c>
      <c r="F45" s="23"/>
      <c r="G45" s="23"/>
    </row>
    <row r="46" spans="2:7" ht="13.5" thickBot="1">
      <c r="B46" s="9"/>
      <c r="C46" s="16" t="s">
        <v>32</v>
      </c>
      <c r="D46" s="24"/>
      <c r="E46" s="32"/>
      <c r="F46" s="24"/>
      <c r="G46" s="44">
        <f>G44/E45</f>
        <v>1.931529781788793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8"/>
  <sheetViews>
    <sheetView tabSelected="1" workbookViewId="0" topLeftCell="A28">
      <selection activeCell="F66" sqref="F6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34</v>
      </c>
      <c r="F4" s="1"/>
      <c r="G4" s="1"/>
    </row>
    <row r="5" spans="5:7" ht="12.75">
      <c r="E5" s="1"/>
      <c r="F5" s="1" t="s">
        <v>35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36</v>
      </c>
      <c r="D13" s="1"/>
      <c r="E13" s="1"/>
      <c r="F13" s="1"/>
      <c r="G13" s="2"/>
    </row>
    <row r="14" spans="2:7" ht="12.75">
      <c r="B14" s="1"/>
      <c r="C14" s="1" t="s">
        <v>41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49" t="s">
        <v>2</v>
      </c>
      <c r="C17" s="49" t="s">
        <v>3</v>
      </c>
      <c r="D17" s="49" t="s">
        <v>4</v>
      </c>
      <c r="E17" s="49" t="s">
        <v>5</v>
      </c>
      <c r="F17" s="49" t="s">
        <v>6</v>
      </c>
      <c r="G17" s="49" t="s">
        <v>7</v>
      </c>
    </row>
    <row r="18" spans="2:7" ht="9" customHeight="1" thickBot="1">
      <c r="B18" s="50"/>
      <c r="C18" s="50"/>
      <c r="D18" s="50"/>
      <c r="E18" s="50"/>
      <c r="F18" s="50"/>
      <c r="G18" s="50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3"/>
      <c r="G20" s="41">
        <f>G21+G22</f>
        <v>919.87</v>
      </c>
    </row>
    <row r="21" spans="2:7" ht="12.75">
      <c r="B21" s="5"/>
      <c r="C21" s="11" t="s">
        <v>42</v>
      </c>
      <c r="D21" s="19"/>
      <c r="E21" s="27"/>
      <c r="F21" s="34"/>
      <c r="G21" s="19">
        <v>440.77</v>
      </c>
    </row>
    <row r="22" spans="2:7" ht="12.75">
      <c r="B22" s="5"/>
      <c r="C22" s="11" t="s">
        <v>43</v>
      </c>
      <c r="D22" s="19"/>
      <c r="E22" s="27"/>
      <c r="F22" s="34"/>
      <c r="G22" s="19">
        <v>479.1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3"/>
      <c r="G23" s="41">
        <f>G20*E23/100</f>
        <v>277.80074</v>
      </c>
    </row>
    <row r="24" spans="2:7" ht="12.75">
      <c r="B24" s="5"/>
      <c r="C24" s="10"/>
      <c r="D24" s="20"/>
      <c r="E24" s="26"/>
      <c r="F24" s="33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3"/>
      <c r="G25" s="41">
        <f>G20*E25/100</f>
        <v>270.073832</v>
      </c>
    </row>
    <row r="26" spans="2:7" ht="12.75">
      <c r="B26" s="5"/>
      <c r="C26" s="10"/>
      <c r="D26" s="20"/>
      <c r="E26" s="26"/>
      <c r="F26" s="33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3"/>
      <c r="G27" s="41">
        <f>G20*E27/100</f>
        <v>700.848953</v>
      </c>
    </row>
    <row r="28" spans="2:7" ht="12.75">
      <c r="B28" s="5"/>
      <c r="C28" s="10"/>
      <c r="D28" s="20"/>
      <c r="E28" s="26"/>
      <c r="F28" s="33"/>
      <c r="G28" s="20"/>
    </row>
    <row r="29" spans="2:7" ht="12.75">
      <c r="B29" s="5">
        <v>5</v>
      </c>
      <c r="C29" s="12" t="s">
        <v>37</v>
      </c>
      <c r="D29" s="20"/>
      <c r="E29" s="28"/>
      <c r="F29" s="33"/>
      <c r="G29" s="41">
        <v>11062.49</v>
      </c>
    </row>
    <row r="30" spans="2:7" ht="12.75">
      <c r="B30" s="5"/>
      <c r="C30" s="11" t="s">
        <v>49</v>
      </c>
      <c r="D30" s="19" t="s">
        <v>50</v>
      </c>
      <c r="E30" s="27">
        <v>1</v>
      </c>
      <c r="F30" s="34">
        <v>4810.08</v>
      </c>
      <c r="G30" s="42">
        <v>4810.08</v>
      </c>
    </row>
    <row r="31" spans="2:7" ht="12.75">
      <c r="B31" s="5"/>
      <c r="C31" s="11" t="s">
        <v>46</v>
      </c>
      <c r="D31" s="19" t="s">
        <v>50</v>
      </c>
      <c r="E31" s="27">
        <v>1</v>
      </c>
      <c r="F31" s="34">
        <v>506.36</v>
      </c>
      <c r="G31" s="42">
        <v>506.36</v>
      </c>
    </row>
    <row r="32" spans="2:7" ht="12.75">
      <c r="B32" s="5"/>
      <c r="C32" s="12" t="s">
        <v>47</v>
      </c>
      <c r="D32" s="20" t="s">
        <v>50</v>
      </c>
      <c r="E32" s="28">
        <v>2</v>
      </c>
      <c r="F32" s="33">
        <v>20.7</v>
      </c>
      <c r="G32" s="41">
        <v>20.7</v>
      </c>
    </row>
    <row r="33" spans="2:7" ht="12.75">
      <c r="B33" s="5"/>
      <c r="C33" s="12" t="s">
        <v>51</v>
      </c>
      <c r="D33" s="20" t="s">
        <v>50</v>
      </c>
      <c r="E33" s="26">
        <v>1</v>
      </c>
      <c r="F33" s="33">
        <v>52.8</v>
      </c>
      <c r="G33" s="20">
        <v>52.8</v>
      </c>
    </row>
    <row r="34" spans="2:7" ht="12.75">
      <c r="B34" s="5"/>
      <c r="C34" s="12" t="s">
        <v>52</v>
      </c>
      <c r="D34" s="20" t="s">
        <v>50</v>
      </c>
      <c r="E34" s="26">
        <v>1</v>
      </c>
      <c r="F34" s="33">
        <v>3765.89</v>
      </c>
      <c r="G34" s="20">
        <v>3765.89</v>
      </c>
    </row>
    <row r="35" spans="2:7" ht="12.75">
      <c r="B35" s="5"/>
      <c r="C35" s="12" t="s">
        <v>53</v>
      </c>
      <c r="D35" s="20" t="s">
        <v>50</v>
      </c>
      <c r="E35" s="26">
        <v>1</v>
      </c>
      <c r="F35" s="33">
        <v>379.02</v>
      </c>
      <c r="G35" s="20">
        <v>379.02</v>
      </c>
    </row>
    <row r="36" spans="2:7" ht="12.75">
      <c r="B36" s="5"/>
      <c r="C36" s="12" t="s">
        <v>54</v>
      </c>
      <c r="D36" s="20" t="s">
        <v>50</v>
      </c>
      <c r="E36" s="26">
        <v>1</v>
      </c>
      <c r="F36" s="33">
        <v>461.6</v>
      </c>
      <c r="G36" s="20">
        <v>461.6</v>
      </c>
    </row>
    <row r="37" spans="2:7" ht="12.75">
      <c r="B37" s="5"/>
      <c r="C37" s="12" t="s">
        <v>55</v>
      </c>
      <c r="D37" s="20" t="s">
        <v>50</v>
      </c>
      <c r="E37" s="26">
        <v>1</v>
      </c>
      <c r="F37" s="33">
        <v>668.34</v>
      </c>
      <c r="G37" s="20">
        <v>668.34</v>
      </c>
    </row>
    <row r="38" spans="2:7" ht="12.75">
      <c r="B38" s="5"/>
      <c r="C38" s="12" t="s">
        <v>56</v>
      </c>
      <c r="D38" s="20" t="s">
        <v>50</v>
      </c>
      <c r="E38" s="26">
        <v>2</v>
      </c>
      <c r="F38" s="33">
        <v>15.3</v>
      </c>
      <c r="G38" s="20">
        <v>30.6</v>
      </c>
    </row>
    <row r="39" spans="2:7" ht="12.75">
      <c r="B39" s="5"/>
      <c r="C39" s="12" t="s">
        <v>57</v>
      </c>
      <c r="D39" s="20" t="s">
        <v>50</v>
      </c>
      <c r="E39" s="26">
        <v>1</v>
      </c>
      <c r="F39" s="33">
        <v>116</v>
      </c>
      <c r="G39" s="20">
        <v>116</v>
      </c>
    </row>
    <row r="40" spans="2:7" ht="12.75">
      <c r="B40" s="5"/>
      <c r="C40" s="12" t="s">
        <v>58</v>
      </c>
      <c r="D40" s="20" t="s">
        <v>50</v>
      </c>
      <c r="E40" s="26">
        <v>4</v>
      </c>
      <c r="F40" s="33">
        <v>57.6</v>
      </c>
      <c r="G40" s="20">
        <v>230.4</v>
      </c>
    </row>
    <row r="41" spans="2:7" ht="12.75">
      <c r="B41" s="5"/>
      <c r="C41" s="10" t="s">
        <v>14</v>
      </c>
      <c r="D41" s="20" t="s">
        <v>9</v>
      </c>
      <c r="E41" s="26"/>
      <c r="F41" s="33"/>
      <c r="G41" s="41">
        <f>G20+G23+G25+G27+G29</f>
        <v>13231.083525</v>
      </c>
    </row>
    <row r="42" spans="2:7" ht="12.75">
      <c r="B42" s="5"/>
      <c r="C42" s="10"/>
      <c r="D42" s="20"/>
      <c r="E42" s="26"/>
      <c r="F42" s="33"/>
      <c r="G42" s="20"/>
    </row>
    <row r="43" spans="2:7" ht="12.75">
      <c r="B43" s="5">
        <v>6</v>
      </c>
      <c r="C43" s="10" t="s">
        <v>15</v>
      </c>
      <c r="D43" s="20" t="s">
        <v>11</v>
      </c>
      <c r="E43" s="26">
        <v>5</v>
      </c>
      <c r="F43" s="33"/>
      <c r="G43" s="41">
        <f>G41*E43/100</f>
        <v>661.5541762500001</v>
      </c>
    </row>
    <row r="44" spans="2:7" ht="12.75">
      <c r="B44" s="5"/>
      <c r="C44" s="10"/>
      <c r="D44" s="20"/>
      <c r="E44" s="26"/>
      <c r="F44" s="33"/>
      <c r="G44" s="20"/>
    </row>
    <row r="45" spans="2:7" ht="12.75">
      <c r="B45" s="5"/>
      <c r="C45" s="10" t="s">
        <v>16</v>
      </c>
      <c r="D45" s="20" t="s">
        <v>9</v>
      </c>
      <c r="E45" s="26"/>
      <c r="F45" s="33"/>
      <c r="G45" s="41">
        <f>G43+G41</f>
        <v>13892.63770125</v>
      </c>
    </row>
    <row r="46" spans="2:7" ht="12.75">
      <c r="B46" s="5"/>
      <c r="C46" s="10"/>
      <c r="D46" s="20"/>
      <c r="E46" s="26"/>
      <c r="F46" s="33"/>
      <c r="G46" s="20"/>
    </row>
    <row r="47" spans="2:7" ht="12.75">
      <c r="B47" s="5"/>
      <c r="C47" s="10"/>
      <c r="D47" s="20"/>
      <c r="E47" s="26"/>
      <c r="F47" s="33"/>
      <c r="G47" s="41"/>
    </row>
    <row r="48" spans="2:7" ht="13.5" thickBot="1">
      <c r="B48" s="6"/>
      <c r="C48" s="13"/>
      <c r="D48" s="21"/>
      <c r="E48" s="29"/>
      <c r="F48" s="35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36"/>
      <c r="G49" s="43">
        <f>G47+G45</f>
        <v>13892.63770125</v>
      </c>
    </row>
    <row r="50" spans="2:7" ht="12.75">
      <c r="B50" s="8"/>
      <c r="C50" s="15" t="s">
        <v>31</v>
      </c>
      <c r="D50" s="23" t="s">
        <v>33</v>
      </c>
      <c r="E50" s="31">
        <v>3897.6</v>
      </c>
      <c r="F50" s="23"/>
      <c r="G50" s="23"/>
    </row>
    <row r="51" spans="2:7" ht="13.5" thickBot="1">
      <c r="B51" s="9"/>
      <c r="C51" s="16" t="s">
        <v>32</v>
      </c>
      <c r="D51" s="24"/>
      <c r="E51" s="32"/>
      <c r="F51" s="24"/>
      <c r="G51" s="44">
        <f>G49/E50</f>
        <v>3.564408277209052</v>
      </c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 t="s">
        <v>17</v>
      </c>
      <c r="D58" s="1"/>
      <c r="E58" s="1"/>
      <c r="F58" s="1"/>
      <c r="G58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2013-06-24T09:49:31Z</cp:lastPrinted>
  <dcterms:modified xsi:type="dcterms:W3CDTF">2013-06-24T09:50:01Z</dcterms:modified>
  <cp:category/>
  <cp:version/>
  <cp:contentType/>
  <cp:contentStatus/>
</cp:coreProperties>
</file>