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пластик" sheetId="1" r:id="rId1"/>
  </sheets>
  <definedNames/>
  <calcPr fullCalcOnLoad="1"/>
</workbook>
</file>

<file path=xl/sharedStrings.xml><?xml version="1.0" encoding="utf-8"?>
<sst xmlns="http://schemas.openxmlformats.org/spreadsheetml/2006/main" count="63" uniqueCount="47">
  <si>
    <t>" У Т В Е Р Ж Д А Ю "</t>
  </si>
  <si>
    <t xml:space="preserve">                                                КАЛЬКУЛЯЦИЯ </t>
  </si>
  <si>
    <t>№№</t>
  </si>
  <si>
    <t>Статьи затрат</t>
  </si>
  <si>
    <t>Ед.изм.</t>
  </si>
  <si>
    <t>Кол-во</t>
  </si>
  <si>
    <t>Цена</t>
  </si>
  <si>
    <t>Сумма</t>
  </si>
  <si>
    <t xml:space="preserve">Заработная плата  </t>
  </si>
  <si>
    <t>руб.</t>
  </si>
  <si>
    <t>Начисления на з/плату</t>
  </si>
  <si>
    <t>%</t>
  </si>
  <si>
    <t xml:space="preserve">Цеховые расходы </t>
  </si>
  <si>
    <t>Общеэксплуатационные расходы</t>
  </si>
  <si>
    <t>Итого:</t>
  </si>
  <si>
    <t>Прибыль</t>
  </si>
  <si>
    <t>Всего</t>
  </si>
  <si>
    <t>Директор ООО "Комсервис"</t>
  </si>
  <si>
    <t>А.В. Бочков</t>
  </si>
  <si>
    <t xml:space="preserve">                                          ООО "Комсервис" </t>
  </si>
  <si>
    <t xml:space="preserve">Всего </t>
  </si>
  <si>
    <t>Материалы:</t>
  </si>
  <si>
    <t>слес-сант 3час х 47,91 х 130%</t>
  </si>
  <si>
    <t>эл.газосв 3час х 47,91 х 150%</t>
  </si>
  <si>
    <t xml:space="preserve">                     стоимости работ по установке общедомовых приборов учета (пластик)</t>
  </si>
  <si>
    <t>в том числе:</t>
  </si>
  <si>
    <t>ООО "Комсервис" ХВС</t>
  </si>
  <si>
    <t>м2</t>
  </si>
  <si>
    <t>Стоимость на 1 м2</t>
  </si>
  <si>
    <t>Общая площадь</t>
  </si>
  <si>
    <t xml:space="preserve">                          пос. Новый улица Першутова  дом № 1</t>
  </si>
  <si>
    <t>счетчик воды ВСКМ 20</t>
  </si>
  <si>
    <t>шт</t>
  </si>
  <si>
    <t>счетчик воды ВСКМ 25</t>
  </si>
  <si>
    <t>кран шаровый Ду 32 РР</t>
  </si>
  <si>
    <t>кран шаровый Ду 25 РР</t>
  </si>
  <si>
    <t>фильтр Ду 25 латунь</t>
  </si>
  <si>
    <t>фильтр Ду 20 латунь</t>
  </si>
  <si>
    <t>муфта комбинир НР 32*1 под ключ</t>
  </si>
  <si>
    <t>муфта комбинир ВР 32*1 РР</t>
  </si>
  <si>
    <t>муфта 25*3/4 ВР</t>
  </si>
  <si>
    <t>муфта 25*3/4 НР</t>
  </si>
  <si>
    <t>труба РN 20 25*4,2</t>
  </si>
  <si>
    <t>м</t>
  </si>
  <si>
    <t>труба РN 20 32*5,4</t>
  </si>
  <si>
    <t xml:space="preserve">           Начальник ПЭО:                                                    С.В.Марова</t>
  </si>
  <si>
    <t>ООО "Комсервис" ГВС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</si>
</sst>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00"/>
    <numFmt numFmtId="168" formatCode="0.0000000"/>
    <numFmt numFmtId="169" formatCode="0.000000"/>
    <numFmt numFmtId="170" formatCode="0.00000"/>
  </numFmts>
  <fonts count="5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1" xfId="0" applyBorder="1" applyAlignment="1">
      <alignment horizontal="justify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Font="1" applyBorder="1" applyAlignment="1">
      <alignment/>
    </xf>
    <xf numFmtId="0" fontId="3" fillId="0" borderId="8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/>
    </xf>
    <xf numFmtId="2" fontId="0" fillId="0" borderId="17" xfId="0" applyNumberFormat="1" applyBorder="1" applyAlignment="1">
      <alignment/>
    </xf>
    <xf numFmtId="2" fontId="3" fillId="0" borderId="17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" fillId="0" borderId="23" xfId="0" applyFont="1" applyBorder="1" applyAlignment="1">
      <alignment/>
    </xf>
    <xf numFmtId="2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2" fontId="1" fillId="0" borderId="25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" fillId="0" borderId="28" xfId="0" applyFont="1" applyBorder="1" applyAlignment="1">
      <alignment/>
    </xf>
    <xf numFmtId="2" fontId="0" fillId="0" borderId="28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2" fontId="1" fillId="0" borderId="29" xfId="0" applyNumberFormat="1" applyFont="1" applyBorder="1" applyAlignment="1">
      <alignment/>
    </xf>
    <xf numFmtId="2" fontId="0" fillId="0" borderId="27" xfId="0" applyNumberFormat="1" applyBorder="1" applyAlignment="1">
      <alignment/>
    </xf>
    <xf numFmtId="2" fontId="0" fillId="0" borderId="30" xfId="0" applyNumberFormat="1" applyBorder="1" applyAlignment="1">
      <alignment/>
    </xf>
    <xf numFmtId="0" fontId="0" fillId="0" borderId="17" xfId="0" applyFont="1" applyBorder="1" applyAlignment="1">
      <alignment horizontal="center"/>
    </xf>
    <xf numFmtId="2" fontId="0" fillId="0" borderId="0" xfId="0" applyNumberFormat="1" applyAlignment="1">
      <alignment/>
    </xf>
    <xf numFmtId="2" fontId="3" fillId="0" borderId="28" xfId="0" applyNumberFormat="1" applyFont="1" applyBorder="1" applyAlignment="1">
      <alignment/>
    </xf>
    <xf numFmtId="2" fontId="3" fillId="0" borderId="23" xfId="0" applyNumberFormat="1" applyFont="1" applyBorder="1" applyAlignment="1">
      <alignment/>
    </xf>
    <xf numFmtId="0" fontId="4" fillId="0" borderId="8" xfId="0" applyFont="1" applyBorder="1" applyAlignment="1">
      <alignment/>
    </xf>
    <xf numFmtId="2" fontId="3" fillId="0" borderId="31" xfId="0" applyNumberFormat="1" applyFont="1" applyBorder="1" applyAlignment="1">
      <alignment/>
    </xf>
    <xf numFmtId="2" fontId="3" fillId="0" borderId="32" xfId="0" applyNumberFormat="1" applyFont="1" applyBorder="1" applyAlignment="1">
      <alignment/>
    </xf>
    <xf numFmtId="0" fontId="1" fillId="0" borderId="29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56"/>
  <sheetViews>
    <sheetView tabSelected="1" workbookViewId="0" topLeftCell="A13">
      <selection activeCell="E53" sqref="E53"/>
    </sheetView>
  </sheetViews>
  <sheetFormatPr defaultColWidth="9.140625" defaultRowHeight="12.75"/>
  <cols>
    <col min="1" max="1" width="4.421875" style="0" customWidth="1"/>
    <col min="2" max="2" width="6.7109375" style="0" customWidth="1"/>
    <col min="3" max="3" width="30.00390625" style="0" customWidth="1"/>
    <col min="4" max="4" width="6.00390625" style="0" customWidth="1"/>
    <col min="5" max="5" width="6.8515625" style="0" customWidth="1"/>
    <col min="6" max="6" width="7.7109375" style="0" customWidth="1"/>
    <col min="7" max="7" width="9.8515625" style="0" customWidth="1"/>
    <col min="8" max="8" width="9.421875" style="0" customWidth="1"/>
    <col min="9" max="9" width="9.57421875" style="0" customWidth="1"/>
  </cols>
  <sheetData>
    <row r="3" spans="5:7" ht="12.75">
      <c r="E3" s="1" t="s">
        <v>0</v>
      </c>
      <c r="F3" s="1"/>
      <c r="G3" s="1"/>
    </row>
    <row r="4" spans="5:7" ht="12.75">
      <c r="E4" s="1" t="s">
        <v>17</v>
      </c>
      <c r="F4" s="1"/>
      <c r="G4" s="1"/>
    </row>
    <row r="5" spans="5:7" ht="12.75">
      <c r="E5" s="1"/>
      <c r="F5" s="1" t="s">
        <v>18</v>
      </c>
      <c r="G5" s="1"/>
    </row>
    <row r="6" spans="5:7" ht="12.75">
      <c r="E6" s="1"/>
      <c r="F6" s="1"/>
      <c r="G6" s="1"/>
    </row>
    <row r="7" spans="5:7" ht="12.75">
      <c r="E7" s="1"/>
      <c r="F7" s="1"/>
      <c r="G7" s="1"/>
    </row>
    <row r="11" spans="2:6" ht="12.75">
      <c r="B11" s="1"/>
      <c r="C11" s="1" t="s">
        <v>1</v>
      </c>
      <c r="D11" s="1"/>
      <c r="E11" s="1"/>
      <c r="F11" s="1"/>
    </row>
    <row r="12" spans="2:6" ht="12.75">
      <c r="B12" s="1" t="s">
        <v>24</v>
      </c>
      <c r="C12" s="1"/>
      <c r="D12" s="1"/>
      <c r="E12" s="1"/>
      <c r="F12" s="1"/>
    </row>
    <row r="13" spans="2:7" ht="12.75">
      <c r="B13" s="1"/>
      <c r="C13" s="1" t="s">
        <v>19</v>
      </c>
      <c r="D13" s="1"/>
      <c r="E13" s="1"/>
      <c r="F13" s="1"/>
      <c r="G13" s="2"/>
    </row>
    <row r="14" spans="2:7" ht="12.75">
      <c r="B14" s="1"/>
      <c r="C14" s="1" t="s">
        <v>30</v>
      </c>
      <c r="D14" s="1"/>
      <c r="E14" s="1"/>
      <c r="F14" s="1"/>
      <c r="G14" s="2"/>
    </row>
    <row r="15" spans="2:7" ht="12.75">
      <c r="B15" s="1"/>
      <c r="C15" s="1"/>
      <c r="D15" s="1"/>
      <c r="E15" s="1"/>
      <c r="F15" s="1"/>
      <c r="G15" s="2"/>
    </row>
    <row r="16" ht="13.5" thickBot="1"/>
    <row r="17" spans="2:9" ht="26.25" customHeight="1" thickBot="1">
      <c r="B17" s="66" t="s">
        <v>2</v>
      </c>
      <c r="C17" s="66" t="s">
        <v>3</v>
      </c>
      <c r="D17" s="66" t="s">
        <v>4</v>
      </c>
      <c r="E17" s="66" t="s">
        <v>5</v>
      </c>
      <c r="F17" s="66" t="s">
        <v>6</v>
      </c>
      <c r="G17" s="66" t="s">
        <v>7</v>
      </c>
      <c r="H17" s="68" t="s">
        <v>25</v>
      </c>
      <c r="I17" s="69"/>
    </row>
    <row r="18" spans="2:9" ht="54" customHeight="1" thickBot="1">
      <c r="B18" s="67"/>
      <c r="C18" s="67"/>
      <c r="D18" s="67"/>
      <c r="E18" s="67"/>
      <c r="F18" s="67"/>
      <c r="G18" s="67"/>
      <c r="H18" s="3" t="s">
        <v>26</v>
      </c>
      <c r="I18" s="3" t="s">
        <v>46</v>
      </c>
    </row>
    <row r="19" spans="2:9" ht="12.75">
      <c r="B19" s="4"/>
      <c r="C19" s="8"/>
      <c r="D19" s="17"/>
      <c r="E19" s="25"/>
      <c r="F19" s="17"/>
      <c r="G19" s="25"/>
      <c r="H19" s="50"/>
      <c r="I19" s="41"/>
    </row>
    <row r="20" spans="2:9" ht="12.75">
      <c r="B20" s="5">
        <v>1</v>
      </c>
      <c r="C20" s="10" t="s">
        <v>8</v>
      </c>
      <c r="D20" s="18" t="s">
        <v>9</v>
      </c>
      <c r="E20" s="26"/>
      <c r="F20" s="37"/>
      <c r="G20" s="33">
        <f>G21+G22</f>
        <v>689.91</v>
      </c>
      <c r="H20" s="51">
        <f>H21+H22</f>
        <v>229.97</v>
      </c>
      <c r="I20" s="42">
        <f>I21+I22</f>
        <v>459.93999999999994</v>
      </c>
    </row>
    <row r="21" spans="2:9" ht="12.75">
      <c r="B21" s="5"/>
      <c r="C21" s="11" t="s">
        <v>22</v>
      </c>
      <c r="D21" s="19"/>
      <c r="E21" s="27"/>
      <c r="F21" s="38"/>
      <c r="G21" s="27">
        <v>330.58</v>
      </c>
      <c r="H21" s="52">
        <v>110.19</v>
      </c>
      <c r="I21" s="43">
        <f>G21-H21</f>
        <v>220.39</v>
      </c>
    </row>
    <row r="22" spans="2:9" ht="12.75">
      <c r="B22" s="5"/>
      <c r="C22" s="11" t="s">
        <v>23</v>
      </c>
      <c r="D22" s="19"/>
      <c r="E22" s="27"/>
      <c r="F22" s="38"/>
      <c r="G22" s="27">
        <v>359.33</v>
      </c>
      <c r="H22" s="52">
        <v>119.78</v>
      </c>
      <c r="I22" s="43">
        <f>G22-H22</f>
        <v>239.54999999999998</v>
      </c>
    </row>
    <row r="23" spans="2:9" ht="12.75">
      <c r="B23" s="5">
        <v>2</v>
      </c>
      <c r="C23" s="10" t="s">
        <v>10</v>
      </c>
      <c r="D23" s="20" t="s">
        <v>11</v>
      </c>
      <c r="E23" s="26">
        <v>30.2</v>
      </c>
      <c r="F23" s="37"/>
      <c r="G23" s="33">
        <f>G20*E23/100</f>
        <v>208.35281999999998</v>
      </c>
      <c r="H23" s="53">
        <f>H20*E23/100</f>
        <v>69.45094</v>
      </c>
      <c r="I23" s="44">
        <f>I20*E23/100</f>
        <v>138.90187999999998</v>
      </c>
    </row>
    <row r="24" spans="2:9" ht="12.75">
      <c r="B24" s="5"/>
      <c r="C24" s="10"/>
      <c r="D24" s="20"/>
      <c r="E24" s="26"/>
      <c r="F24" s="37"/>
      <c r="G24" s="28"/>
      <c r="H24" s="53"/>
      <c r="I24" s="44"/>
    </row>
    <row r="25" spans="2:9" ht="12.75">
      <c r="B25" s="5">
        <v>3</v>
      </c>
      <c r="C25" s="10" t="s">
        <v>12</v>
      </c>
      <c r="D25" s="20" t="s">
        <v>11</v>
      </c>
      <c r="E25" s="26">
        <v>29.36</v>
      </c>
      <c r="F25" s="37"/>
      <c r="G25" s="33">
        <f>G20*E25/100</f>
        <v>202.55757599999998</v>
      </c>
      <c r="H25" s="53">
        <f>H20*E25/100</f>
        <v>67.519192</v>
      </c>
      <c r="I25" s="44">
        <f>I20*E25/100</f>
        <v>135.03838399999998</v>
      </c>
    </row>
    <row r="26" spans="2:9" ht="12.75">
      <c r="B26" s="5"/>
      <c r="C26" s="10"/>
      <c r="D26" s="20"/>
      <c r="E26" s="26"/>
      <c r="F26" s="37"/>
      <c r="G26" s="28"/>
      <c r="H26" s="53"/>
      <c r="I26" s="44"/>
    </row>
    <row r="27" spans="2:9" ht="12.75">
      <c r="B27" s="5">
        <v>4</v>
      </c>
      <c r="C27" s="10" t="s">
        <v>13</v>
      </c>
      <c r="D27" s="20" t="s">
        <v>11</v>
      </c>
      <c r="E27" s="26">
        <v>76.19</v>
      </c>
      <c r="F27" s="37"/>
      <c r="G27" s="33">
        <f>G20*E27/100</f>
        <v>525.642429</v>
      </c>
      <c r="H27" s="53">
        <f>H20*E27/100</f>
        <v>175.214143</v>
      </c>
      <c r="I27" s="44">
        <f>I20*E27/100</f>
        <v>350.42828599999996</v>
      </c>
    </row>
    <row r="28" spans="2:9" ht="12.75">
      <c r="B28" s="5"/>
      <c r="C28" s="10"/>
      <c r="D28" s="20"/>
      <c r="E28" s="26"/>
      <c r="F28" s="37"/>
      <c r="G28" s="28"/>
      <c r="H28" s="53"/>
      <c r="I28" s="44"/>
    </row>
    <row r="29" spans="2:9" ht="12.75">
      <c r="B29" s="5">
        <v>5</v>
      </c>
      <c r="C29" s="12" t="s">
        <v>21</v>
      </c>
      <c r="D29" s="20"/>
      <c r="E29" s="28"/>
      <c r="F29" s="37"/>
      <c r="G29" s="33">
        <f>H29+I29</f>
        <v>7077.07</v>
      </c>
      <c r="H29" s="53">
        <v>3538.53</v>
      </c>
      <c r="I29" s="44">
        <v>3538.54</v>
      </c>
    </row>
    <row r="30" spans="2:9" ht="12.75">
      <c r="B30" s="5"/>
      <c r="C30" s="11" t="s">
        <v>31</v>
      </c>
      <c r="D30" s="19" t="s">
        <v>32</v>
      </c>
      <c r="E30" s="27">
        <v>1</v>
      </c>
      <c r="F30" s="38">
        <v>740.81</v>
      </c>
      <c r="G30" s="34">
        <f>E30*F30</f>
        <v>740.81</v>
      </c>
      <c r="H30" s="61"/>
      <c r="I30" s="62"/>
    </row>
    <row r="31" spans="2:9" ht="12.75">
      <c r="B31" s="5"/>
      <c r="C31" s="11" t="s">
        <v>33</v>
      </c>
      <c r="D31" s="19" t="s">
        <v>32</v>
      </c>
      <c r="E31" s="27">
        <v>2</v>
      </c>
      <c r="F31" s="38">
        <v>2358.79</v>
      </c>
      <c r="G31" s="34">
        <f aca="true" t="shared" si="0" ref="G31:G40">E31*F31</f>
        <v>4717.58</v>
      </c>
      <c r="H31" s="61"/>
      <c r="I31" s="62"/>
    </row>
    <row r="32" spans="2:9" ht="12.75">
      <c r="B32" s="5"/>
      <c r="C32" s="11" t="s">
        <v>34</v>
      </c>
      <c r="D32" s="19" t="s">
        <v>32</v>
      </c>
      <c r="E32" s="27">
        <v>2</v>
      </c>
      <c r="F32" s="38">
        <v>126.04</v>
      </c>
      <c r="G32" s="34">
        <f t="shared" si="0"/>
        <v>252.08</v>
      </c>
      <c r="H32" s="61"/>
      <c r="I32" s="62"/>
    </row>
    <row r="33" spans="2:9" ht="12.75">
      <c r="B33" s="5"/>
      <c r="C33" s="11" t="s">
        <v>35</v>
      </c>
      <c r="D33" s="19" t="s">
        <v>32</v>
      </c>
      <c r="E33" s="27">
        <v>1</v>
      </c>
      <c r="F33" s="38">
        <v>160</v>
      </c>
      <c r="G33" s="34">
        <f t="shared" si="0"/>
        <v>160</v>
      </c>
      <c r="H33" s="61"/>
      <c r="I33" s="62"/>
    </row>
    <row r="34" spans="2:9" ht="12.75">
      <c r="B34" s="5"/>
      <c r="C34" s="11" t="s">
        <v>36</v>
      </c>
      <c r="D34" s="19" t="s">
        <v>32</v>
      </c>
      <c r="E34" s="27">
        <v>2</v>
      </c>
      <c r="F34" s="38">
        <v>288</v>
      </c>
      <c r="G34" s="34">
        <f t="shared" si="0"/>
        <v>576</v>
      </c>
      <c r="H34" s="61"/>
      <c r="I34" s="62"/>
    </row>
    <row r="35" spans="2:9" ht="12.75">
      <c r="B35" s="5"/>
      <c r="C35" s="11" t="s">
        <v>37</v>
      </c>
      <c r="D35" s="19" t="s">
        <v>32</v>
      </c>
      <c r="E35" s="27">
        <v>1</v>
      </c>
      <c r="F35" s="38">
        <v>138.15</v>
      </c>
      <c r="G35" s="34">
        <f t="shared" si="0"/>
        <v>138.15</v>
      </c>
      <c r="H35" s="61"/>
      <c r="I35" s="62"/>
    </row>
    <row r="36" spans="2:9" ht="12.75">
      <c r="B36" s="5"/>
      <c r="C36" s="63" t="s">
        <v>38</v>
      </c>
      <c r="D36" s="19" t="s">
        <v>32</v>
      </c>
      <c r="E36" s="27">
        <v>2</v>
      </c>
      <c r="F36" s="38">
        <v>95</v>
      </c>
      <c r="G36" s="34">
        <f t="shared" si="0"/>
        <v>190</v>
      </c>
      <c r="H36" s="61"/>
      <c r="I36" s="62"/>
    </row>
    <row r="37" spans="2:9" ht="12.75">
      <c r="B37" s="5"/>
      <c r="C37" s="63" t="s">
        <v>39</v>
      </c>
      <c r="D37" s="19" t="s">
        <v>32</v>
      </c>
      <c r="E37" s="27">
        <v>2</v>
      </c>
      <c r="F37" s="38">
        <v>68</v>
      </c>
      <c r="G37" s="34">
        <f t="shared" si="0"/>
        <v>136</v>
      </c>
      <c r="H37" s="61"/>
      <c r="I37" s="62"/>
    </row>
    <row r="38" spans="2:9" ht="12.75">
      <c r="B38" s="5"/>
      <c r="C38" s="11" t="s">
        <v>40</v>
      </c>
      <c r="D38" s="19" t="s">
        <v>32</v>
      </c>
      <c r="E38" s="27">
        <v>1</v>
      </c>
      <c r="F38" s="38">
        <v>56</v>
      </c>
      <c r="G38" s="34">
        <f t="shared" si="0"/>
        <v>56</v>
      </c>
      <c r="H38" s="61"/>
      <c r="I38" s="62"/>
    </row>
    <row r="39" spans="2:9" ht="12.75">
      <c r="B39" s="5"/>
      <c r="C39" s="11" t="s">
        <v>41</v>
      </c>
      <c r="D39" s="19" t="s">
        <v>32</v>
      </c>
      <c r="E39" s="27">
        <v>1</v>
      </c>
      <c r="F39" s="38">
        <v>63</v>
      </c>
      <c r="G39" s="34">
        <f t="shared" si="0"/>
        <v>63</v>
      </c>
      <c r="H39" s="61"/>
      <c r="I39" s="62"/>
    </row>
    <row r="40" spans="2:9" ht="12.75">
      <c r="B40" s="5"/>
      <c r="C40" s="11" t="s">
        <v>42</v>
      </c>
      <c r="D40" s="19" t="s">
        <v>43</v>
      </c>
      <c r="E40" s="27">
        <v>0.5</v>
      </c>
      <c r="F40" s="38">
        <v>32.8</v>
      </c>
      <c r="G40" s="34">
        <f t="shared" si="0"/>
        <v>16.4</v>
      </c>
      <c r="H40" s="61"/>
      <c r="I40" s="62"/>
    </row>
    <row r="41" spans="2:9" ht="12.75">
      <c r="B41" s="5"/>
      <c r="C41" s="11" t="s">
        <v>44</v>
      </c>
      <c r="D41" s="19" t="s">
        <v>43</v>
      </c>
      <c r="E41" s="27">
        <v>0.5</v>
      </c>
      <c r="F41" s="38">
        <v>62.1</v>
      </c>
      <c r="G41" s="34">
        <f>E41*F41</f>
        <v>31.05</v>
      </c>
      <c r="H41" s="61"/>
      <c r="I41" s="62"/>
    </row>
    <row r="42" spans="2:9" ht="12.75">
      <c r="B42" s="5"/>
      <c r="C42" s="11"/>
      <c r="D42" s="19"/>
      <c r="E42" s="27"/>
      <c r="F42" s="38"/>
      <c r="G42" s="34"/>
      <c r="H42" s="64"/>
      <c r="I42" s="65"/>
    </row>
    <row r="43" spans="2:9" ht="12" customHeight="1">
      <c r="B43" s="5"/>
      <c r="C43" s="10" t="s">
        <v>14</v>
      </c>
      <c r="D43" s="20" t="s">
        <v>9</v>
      </c>
      <c r="E43" s="26"/>
      <c r="F43" s="37"/>
      <c r="G43" s="33">
        <f>G20+G23+G25+G27+G29</f>
        <v>8703.532825</v>
      </c>
      <c r="H43" s="54">
        <f>H20+H23+H25+H27+H29+H38</f>
        <v>4080.684275</v>
      </c>
      <c r="I43" s="45">
        <f>I20+I23+I25+I27+I29+I39</f>
        <v>4622.84855</v>
      </c>
    </row>
    <row r="44" spans="2:9" ht="12.75">
      <c r="B44" s="5"/>
      <c r="C44" s="10"/>
      <c r="D44" s="20"/>
      <c r="E44" s="26"/>
      <c r="F44" s="37"/>
      <c r="G44" s="28"/>
      <c r="H44" s="55"/>
      <c r="I44" s="46"/>
    </row>
    <row r="45" spans="2:9" ht="12.75">
      <c r="B45" s="5">
        <v>6</v>
      </c>
      <c r="C45" s="10" t="s">
        <v>15</v>
      </c>
      <c r="D45" s="20" t="s">
        <v>11</v>
      </c>
      <c r="E45" s="59">
        <v>5</v>
      </c>
      <c r="F45" s="37"/>
      <c r="G45" s="33">
        <f>G43*E45/100</f>
        <v>435.17664125000005</v>
      </c>
      <c r="H45" s="54">
        <f>H43*E45/100</f>
        <v>204.03421375000002</v>
      </c>
      <c r="I45" s="45">
        <f>I43*E45/100</f>
        <v>231.14242749999997</v>
      </c>
    </row>
    <row r="46" spans="2:9" ht="12.75">
      <c r="B46" s="5"/>
      <c r="C46" s="10"/>
      <c r="D46" s="20"/>
      <c r="E46" s="26"/>
      <c r="F46" s="37"/>
      <c r="G46" s="28"/>
      <c r="H46" s="55"/>
      <c r="I46" s="46"/>
    </row>
    <row r="47" spans="2:9" ht="12.75">
      <c r="B47" s="5"/>
      <c r="C47" s="10" t="s">
        <v>16</v>
      </c>
      <c r="D47" s="20" t="s">
        <v>9</v>
      </c>
      <c r="E47" s="26"/>
      <c r="F47" s="37"/>
      <c r="G47" s="33">
        <f>G45+G43</f>
        <v>9138.70946625</v>
      </c>
      <c r="H47" s="54">
        <f>H45+H43</f>
        <v>4284.71848875</v>
      </c>
      <c r="I47" s="45">
        <f>I45+I43</f>
        <v>4853.9909775</v>
      </c>
    </row>
    <row r="48" spans="2:9" ht="12.75">
      <c r="B48" s="5"/>
      <c r="C48" s="10"/>
      <c r="D48" s="20"/>
      <c r="E48" s="26"/>
      <c r="F48" s="37"/>
      <c r="G48" s="28"/>
      <c r="H48" s="53"/>
      <c r="I48" s="44"/>
    </row>
    <row r="49" spans="2:9" ht="12.75">
      <c r="B49" s="5"/>
      <c r="C49" s="10"/>
      <c r="D49" s="20"/>
      <c r="E49" s="26"/>
      <c r="F49" s="37"/>
      <c r="G49" s="33"/>
      <c r="H49" s="53"/>
      <c r="I49" s="44"/>
    </row>
    <row r="50" spans="2:9" ht="13.5" thickBot="1">
      <c r="B50" s="6"/>
      <c r="C50" s="13"/>
      <c r="D50" s="21"/>
      <c r="E50" s="29"/>
      <c r="F50" s="39"/>
      <c r="G50" s="29"/>
      <c r="H50" s="53"/>
      <c r="I50" s="44"/>
    </row>
    <row r="51" spans="2:10" ht="13.5" thickBot="1">
      <c r="B51" s="7"/>
      <c r="C51" s="14" t="s">
        <v>20</v>
      </c>
      <c r="D51" s="22" t="s">
        <v>9</v>
      </c>
      <c r="E51" s="30"/>
      <c r="F51" s="40"/>
      <c r="G51" s="35">
        <f>G49+G47</f>
        <v>9138.70946625</v>
      </c>
      <c r="H51" s="56">
        <f>H49+H47</f>
        <v>4284.71848875</v>
      </c>
      <c r="I51" s="47">
        <f>I49+I47</f>
        <v>4853.9909775</v>
      </c>
      <c r="J51" s="60"/>
    </row>
    <row r="52" spans="2:9" ht="12.75">
      <c r="B52" s="8"/>
      <c r="C52" s="15" t="s">
        <v>29</v>
      </c>
      <c r="D52" s="23" t="s">
        <v>27</v>
      </c>
      <c r="E52" s="31">
        <v>939.6</v>
      </c>
      <c r="F52" s="23"/>
      <c r="G52" s="31"/>
      <c r="H52" s="57"/>
      <c r="I52" s="48"/>
    </row>
    <row r="53" spans="2:9" ht="13.5" thickBot="1">
      <c r="B53" s="9"/>
      <c r="C53" s="16" t="s">
        <v>28</v>
      </c>
      <c r="D53" s="24"/>
      <c r="E53" s="32"/>
      <c r="F53" s="24"/>
      <c r="G53" s="36">
        <f>G51/E52</f>
        <v>9.72617014287995</v>
      </c>
      <c r="H53" s="58">
        <f>H51/E52</f>
        <v>4.56015164830779</v>
      </c>
      <c r="I53" s="49">
        <f>I51/E52</f>
        <v>5.166018494572158</v>
      </c>
    </row>
    <row r="55" spans="3:7" ht="12.75">
      <c r="C55" s="1"/>
      <c r="D55" s="1"/>
      <c r="E55" s="1"/>
      <c r="F55" s="1"/>
      <c r="G55" s="1"/>
    </row>
    <row r="56" spans="3:7" ht="12.75">
      <c r="C56" s="1" t="s">
        <v>45</v>
      </c>
      <c r="D56" s="1"/>
      <c r="E56" s="1"/>
      <c r="F56" s="1"/>
      <c r="G56" s="1"/>
    </row>
  </sheetData>
  <sheetProtection/>
  <mergeCells count="7">
    <mergeCell ref="F17:F18"/>
    <mergeCell ref="G17:G18"/>
    <mergeCell ref="H17:I17"/>
    <mergeCell ref="B17:B18"/>
    <mergeCell ref="C17:C18"/>
    <mergeCell ref="D17:D18"/>
    <mergeCell ref="E17:E18"/>
  </mergeCells>
  <printOptions/>
  <pageMargins left="0.7479166666666667" right="0.36" top="0.35" bottom="0.56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МСВ</cp:lastModifiedBy>
  <cp:lastPrinted>2013-07-02T11:52:43Z</cp:lastPrinted>
  <dcterms:modified xsi:type="dcterms:W3CDTF">2013-07-02T11:53:08Z</dcterms:modified>
  <cp:category/>
  <cp:version/>
  <cp:contentType/>
  <cp:contentStatus/>
</cp:coreProperties>
</file>