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<sst xmlns="http://schemas.openxmlformats.org/spreadsheetml/2006/main" count="133" uniqueCount="59">
  <si>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</si>
  <si>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</si>
  <si>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</si>
  <si>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</si>
  <si>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</si>
  <si>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</si>
  <si>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</si>
  <si>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</si>
  <si>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</si>
  <si>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</si>
  <si>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</si>
  <si>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</si>
  <si>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</si>
  <si>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</si>
  <si>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</si>
  <si>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</si>
  <si>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</si>
  <si>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</si>
  <si>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</si>
  <si>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</si>
  <si>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</si>
  <si>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</si>
  <si>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</si>
  <si>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</si>
  <si>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</si>
  <si>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</si>
  <si>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</si>
  <si>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</si>
  <si>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</si>
  <si>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</si>
  <si>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</si>
  <si>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</si>
  <si>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</si>
  <si>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</si>
  <si>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</si>
  <si>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</si>
  <si>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</si>
  <si>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</si>
  <si>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</si>
  <si>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</si>
  <si>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</si>
  <si>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</si>
  <si>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</si>
  <si>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</si>
  <si>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</si>
  <si>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</si>
  <si>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</si>
  <si>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</si>
  <si>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Общая площадь</t>
  </si>
  <si>
    <t xml:space="preserve">                          пос. Мелехово улица Гагарина  дом № 17</t>
  </si>
  <si>
    <t xml:space="preserve">                          пос. Мелехово улица Гагарина дом № 17</t>
  </si>
  <si>
    <t>счетчик воды ВСКМ -32</t>
  </si>
  <si>
    <t>фильтр Ду 32 лат.</t>
  </si>
  <si>
    <t>муфта комб. 40*1 1/4 ВР</t>
  </si>
  <si>
    <t>муфта комб. 40*1 1/4 НР</t>
  </si>
  <si>
    <t>кран шаровый Ду 32 рычаг</t>
  </si>
  <si>
    <t>кран шаровый Ду 25 РР</t>
  </si>
  <si>
    <t>муфта комб. РР RC 32*1 DР</t>
  </si>
  <si>
    <t>муфта  32*1 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</si>
</sst>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0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28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9017.3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3672.57</v>
      </c>
      <c r="H30" s="53">
        <v>3672.57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5344.73</v>
      </c>
      <c r="H31" s="53"/>
      <c r="I31" s="44">
        <v>5344.73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10643.762825</v>
      </c>
      <c r="H34" s="54">
        <f>H20+H23+H25+H27+H29+H30</f>
        <v>4214.7242750000005</v>
      </c>
      <c r="I34" s="45">
        <f>I20+I23+I25+I27+I29+I31</f>
        <v>6429.038549999999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532.18814125</v>
      </c>
      <c r="H36" s="54">
        <f>H34*E36/100</f>
        <v>210.73621375000002</v>
      </c>
      <c r="I36" s="45">
        <f>I34*E36/100</f>
        <v>321.45192749999995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11175.95096625</v>
      </c>
      <c r="H38" s="54">
        <f>H36+H34</f>
        <v>4425.460488750001</v>
      </c>
      <c r="I38" s="45">
        <f>I36+I34</f>
        <v>6750.4904774999995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11175.95096625</v>
      </c>
      <c r="H42" s="56">
        <f>H40+H38</f>
        <v>4425.460488750001</v>
      </c>
      <c r="I42" s="47">
        <f>I40+I38</f>
        <v>6750.4904774999995</v>
      </c>
      <c r="J42" s="66"/>
    </row>
    <row r="43" spans="2:9" ht="12.75">
      <c r="B43" s="8"/>
      <c r="C43" s="15" t="s">
        <v>48</v>
      </c>
      <c r="D43" s="23" t="s">
        <v>34</v>
      </c>
      <c r="E43" s="31">
        <v>1583.3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7.058643950135793</v>
      </c>
      <c r="H44" s="58">
        <f>H42/E43</f>
        <v>2.7950865210320224</v>
      </c>
      <c r="I44" s="49">
        <f>I42/E43</f>
        <v>4.263557429103771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7">
      <selection activeCell="E46" sqref="E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v>3672.57</v>
      </c>
    </row>
    <row r="30" spans="2:7" ht="12.75">
      <c r="B30" s="5"/>
      <c r="C30" s="11" t="s">
        <v>51</v>
      </c>
      <c r="D30" s="19" t="s">
        <v>46</v>
      </c>
      <c r="E30" s="27">
        <v>1</v>
      </c>
      <c r="F30" s="38">
        <v>2691.96</v>
      </c>
      <c r="G30" s="63">
        <f>E30*F30</f>
        <v>2691.96</v>
      </c>
    </row>
    <row r="31" spans="2:7" ht="12.75">
      <c r="B31" s="5"/>
      <c r="C31" s="11" t="s">
        <v>52</v>
      </c>
      <c r="D31" s="19" t="s">
        <v>46</v>
      </c>
      <c r="E31" s="27">
        <v>1</v>
      </c>
      <c r="F31" s="38">
        <v>344.84</v>
      </c>
      <c r="G31" s="63">
        <f>E31*F31</f>
        <v>344.84</v>
      </c>
    </row>
    <row r="32" spans="2:7" ht="12.75">
      <c r="B32" s="5"/>
      <c r="C32" s="11" t="s">
        <v>53</v>
      </c>
      <c r="D32" s="19" t="s">
        <v>46</v>
      </c>
      <c r="E32" s="27">
        <v>1</v>
      </c>
      <c r="F32" s="38">
        <v>127.88</v>
      </c>
      <c r="G32" s="63">
        <f>E32*F32</f>
        <v>127.88</v>
      </c>
    </row>
    <row r="33" spans="2:7" ht="12.75">
      <c r="B33" s="5"/>
      <c r="C33" s="11" t="s">
        <v>54</v>
      </c>
      <c r="D33" s="19" t="s">
        <v>46</v>
      </c>
      <c r="E33" s="27">
        <v>1</v>
      </c>
      <c r="F33" s="38">
        <v>176.76</v>
      </c>
      <c r="G33" s="63">
        <f>E33*F33</f>
        <v>176.76</v>
      </c>
    </row>
    <row r="34" spans="2:7" ht="12.75">
      <c r="B34" s="5"/>
      <c r="C34" s="11" t="s">
        <v>55</v>
      </c>
      <c r="D34" s="19" t="s">
        <v>46</v>
      </c>
      <c r="E34" s="27">
        <v>1</v>
      </c>
      <c r="F34" s="38">
        <v>331.13</v>
      </c>
      <c r="G34" s="63">
        <f>E34*F34</f>
        <v>331.13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73" t="s">
        <v>14</v>
      </c>
      <c r="D36" s="74" t="s">
        <v>9</v>
      </c>
      <c r="E36" s="75"/>
      <c r="F36" s="76"/>
      <c r="G36" s="77">
        <f>G20+G23+G25+G27+G29</f>
        <v>4214.7242750000005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210.73621375000002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4425.460488750001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4425.460488750001</v>
      </c>
    </row>
    <row r="45" spans="2:7" ht="12.75">
      <c r="B45" s="8"/>
      <c r="C45" s="15" t="s">
        <v>48</v>
      </c>
      <c r="D45" s="23" t="s">
        <v>34</v>
      </c>
      <c r="E45" s="31">
        <v>1583.3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2.7950865210320224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3">
      <selection activeCell="E51" sqref="E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50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v>5344.73</v>
      </c>
    </row>
    <row r="30" spans="2:7" ht="12.75">
      <c r="B30" s="5"/>
      <c r="C30" s="11" t="s">
        <v>45</v>
      </c>
      <c r="D30" s="19" t="s">
        <v>46</v>
      </c>
      <c r="E30" s="27">
        <v>2</v>
      </c>
      <c r="F30" s="38">
        <v>2223.535</v>
      </c>
      <c r="G30" s="63">
        <f>E30*F30</f>
        <v>4447.07</v>
      </c>
    </row>
    <row r="31" spans="2:7" ht="12.75">
      <c r="B31" s="5"/>
      <c r="C31" s="11" t="s">
        <v>47</v>
      </c>
      <c r="D31" s="19" t="s">
        <v>46</v>
      </c>
      <c r="E31" s="27">
        <v>2</v>
      </c>
      <c r="F31" s="38">
        <v>189.51</v>
      </c>
      <c r="G31" s="63">
        <f>E31*F31</f>
        <v>379.02</v>
      </c>
    </row>
    <row r="32" spans="2:7" ht="12.75">
      <c r="B32" s="5"/>
      <c r="C32" s="11" t="s">
        <v>56</v>
      </c>
      <c r="D32" s="19" t="s">
        <v>46</v>
      </c>
      <c r="E32" s="27">
        <v>2</v>
      </c>
      <c r="F32" s="38">
        <v>120</v>
      </c>
      <c r="G32" s="63">
        <f>E32*F32</f>
        <v>240</v>
      </c>
    </row>
    <row r="33" spans="2:7" ht="12.75">
      <c r="B33" s="5"/>
      <c r="C33" s="11" t="s">
        <v>57</v>
      </c>
      <c r="D33" s="19" t="s">
        <v>46</v>
      </c>
      <c r="E33" s="27">
        <v>2</v>
      </c>
      <c r="F33" s="38">
        <v>43.32</v>
      </c>
      <c r="G33" s="63">
        <f>E33*F33</f>
        <v>86.64</v>
      </c>
    </row>
    <row r="34" spans="2:7" ht="12.75">
      <c r="B34" s="5"/>
      <c r="C34" s="11" t="s">
        <v>58</v>
      </c>
      <c r="D34" s="19" t="s">
        <v>46</v>
      </c>
      <c r="E34" s="27">
        <v>2</v>
      </c>
      <c r="F34" s="38">
        <v>96</v>
      </c>
      <c r="G34" s="63">
        <f>E34*F34</f>
        <v>192</v>
      </c>
    </row>
    <row r="35" spans="2:7" ht="12.75">
      <c r="B35" s="5"/>
      <c r="C35" s="68"/>
      <c r="D35" s="69"/>
      <c r="E35" s="70"/>
      <c r="F35" s="71"/>
      <c r="G35" s="72"/>
    </row>
    <row r="36" spans="2:7" ht="12.75">
      <c r="B36" s="5"/>
      <c r="C36" s="68"/>
      <c r="D36" s="69"/>
      <c r="E36" s="70"/>
      <c r="F36" s="71"/>
      <c r="G36" s="72"/>
    </row>
    <row r="37" spans="2:7" ht="12.75">
      <c r="B37" s="5"/>
      <c r="C37" s="68"/>
      <c r="D37" s="69"/>
      <c r="E37" s="70"/>
      <c r="F37" s="71"/>
      <c r="G37" s="72"/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6429.038549999999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321.45192749999995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6750.4904774999995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6750.4904774999995</v>
      </c>
    </row>
    <row r="50" spans="2:7" ht="12.75">
      <c r="B50" s="8"/>
      <c r="C50" s="15" t="s">
        <v>48</v>
      </c>
      <c r="D50" s="23" t="s">
        <v>34</v>
      </c>
      <c r="E50" s="31">
        <v>1583.3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4.263557429103771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2013-07-03T05:34:00Z</cp:lastPrinted>
  <dcterms:modified xsi:type="dcterms:W3CDTF">2013-07-03T05:42:22Z</dcterms:modified>
  <cp:category/>
  <cp:version/>
  <cp:contentType/>
  <cp:contentStatus/>
</cp:coreProperties>
</file>