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2"/>
  </bookViews>
  <sheets>
    <sheet name="мет-пласт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<sst xmlns="http://schemas.openxmlformats.org/spreadsheetml/2006/main" count="153" uniqueCount="69">
  <si>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</si>
  <si>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</si>
  <si>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</si>
  <si>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</si>
  <si>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стоимости работ по установке общедомовых приборов учета (металл,пластик)</t>
  </si>
  <si>
    <t xml:space="preserve">                                          ООО "Комсервис" </t>
  </si>
  <si>
    <t xml:space="preserve">                          пос. Мелехово улица 2-ая Набережная дом № 34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</si>
  <si>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</si>
  <si>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</si>
  <si>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</si>
  <si>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</si>
  <si>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</si>
  <si>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</si>
  <si>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</si>
  <si>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 металл</t>
  </si>
  <si>
    <t>ООО "Комсервис-Мелехово" ГВС пластик</t>
  </si>
  <si>
    <t xml:space="preserve">Заработная плата  </t>
  </si>
  <si>
    <t>руб.</t>
  </si>
  <si>
    <t>слес-сант 4час х 47,91 х 130%</t>
  </si>
  <si>
    <t>эл.газосв 4час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</si>
  <si>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</si>
  <si>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</si>
  <si>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</si>
  <si>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</si>
  <si>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</si>
  <si>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</si>
  <si>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</si>
  <si>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</si>
  <si>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</si>
  <si>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</si>
  <si>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</si>
  <si>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 xml:space="preserve">Общая площадь </t>
  </si>
  <si>
    <t>м2</t>
  </si>
  <si>
    <t>Стоимость на 1 м2</t>
  </si>
  <si>
    <t>Начальник ПЭО:                                                    С.В.Марова</t>
  </si>
  <si>
    <t xml:space="preserve">     стоимости работ по установке общедомовых приборов учета (металл)</t>
  </si>
  <si>
    <t xml:space="preserve">                     пос. Мелехово улица 2-ая Набережная дом № 34</t>
  </si>
  <si>
    <t>слес-сант 2 час х 47,91 х 130%</t>
  </si>
  <si>
    <t>эл.газосв 2 час х 47,91 х 150%</t>
  </si>
  <si>
    <t>Материалы ХВС:</t>
  </si>
  <si>
    <t>счетчик воды ВСКМ-32</t>
  </si>
  <si>
    <t>шт</t>
  </si>
  <si>
    <t>фильтр ДУ 32 лат</t>
  </si>
  <si>
    <t>кран шаров. Ду 32 рычаг</t>
  </si>
  <si>
    <t>резьба Ду 32 (черная)</t>
  </si>
  <si>
    <t>муфта Ду 332 (черная)</t>
  </si>
  <si>
    <t>Общая площадь</t>
  </si>
  <si>
    <t>Стоимость на  1 м2</t>
  </si>
  <si>
    <t>Директор ООО "Комсервис-Мелехово"</t>
  </si>
  <si>
    <t>С.Б. Сутягин</t>
  </si>
  <si>
    <t xml:space="preserve">     стоимости работ по установке общедомовых приборов учета (пластик)</t>
  </si>
  <si>
    <t xml:space="preserve">                                          ООО "Комсерви-Мелехово" </t>
  </si>
  <si>
    <t>Материалы ГВС:</t>
  </si>
  <si>
    <t>счетчик воды ВСКМ 25</t>
  </si>
  <si>
    <t>фильтр Ду 25 лат</t>
  </si>
  <si>
    <t>муфта переход. 50*32</t>
  </si>
  <si>
    <t>угольник РР RC 90*32</t>
  </si>
  <si>
    <t>муфта комбин. НР 32*1 РР</t>
  </si>
  <si>
    <t>муфта комбин. ВР 32*1 РР</t>
  </si>
  <si>
    <t>кран шаров Ду 32 Г/ш ручка</t>
  </si>
  <si>
    <t>счетчик воды ВСКМ 20</t>
  </si>
  <si>
    <t>фильтр Ду 20 лат</t>
  </si>
  <si>
    <t>муфта переход. 32*25</t>
  </si>
  <si>
    <t>угольник РР RC 90*25</t>
  </si>
  <si>
    <t xml:space="preserve">   </t>
  </si>
  <si>
    <t>муфта комб. 25*3/4 НР РР</t>
  </si>
  <si>
    <t>муфта комб. 25*3/4 ВР РР</t>
  </si>
  <si>
    <t>кран шаров 3/4 (20) Г/ш ручка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</si>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</sst>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0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65.25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6"/>
      <c r="G20" s="17">
        <f>G21+G22</f>
        <v>919.87</v>
      </c>
      <c r="H20" s="18">
        <f>H21+H22</f>
        <v>459.94</v>
      </c>
      <c r="I20" s="19">
        <f>I21+I22</f>
        <v>459.93</v>
      </c>
    </row>
    <row r="21" spans="2:9" ht="12.75">
      <c r="B21" s="12"/>
      <c r="C21" s="20" t="s">
        <v>18</v>
      </c>
      <c r="D21" s="21"/>
      <c r="E21" s="22"/>
      <c r="F21" s="23"/>
      <c r="G21" s="22">
        <v>440.77</v>
      </c>
      <c r="H21" s="24">
        <v>220.39</v>
      </c>
      <c r="I21" s="25">
        <f>G21-H21</f>
        <v>220.38</v>
      </c>
    </row>
    <row r="22" spans="2:9" ht="12.75">
      <c r="B22" s="12"/>
      <c r="C22" s="20" t="s">
        <v>19</v>
      </c>
      <c r="D22" s="21"/>
      <c r="E22" s="22"/>
      <c r="F22" s="23"/>
      <c r="G22" s="22">
        <v>479.1</v>
      </c>
      <c r="H22" s="24">
        <v>239.55</v>
      </c>
      <c r="I22" s="25">
        <f>G22-H22</f>
        <v>239.55</v>
      </c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17">
        <f>G20*E23/100</f>
        <v>277.80074</v>
      </c>
      <c r="H23" s="26">
        <f>H20*E23/100</f>
        <v>138.90188</v>
      </c>
      <c r="I23" s="27">
        <f>I20*E23/100</f>
        <v>138.89886</v>
      </c>
    </row>
    <row r="24" spans="2:9" ht="12.75">
      <c r="B24" s="12"/>
      <c r="C24" s="13"/>
      <c r="D24" s="14"/>
      <c r="E24" s="15"/>
      <c r="F24" s="16"/>
      <c r="G24" s="28"/>
      <c r="H24" s="26"/>
      <c r="I24" s="27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17">
        <f>G20*E25/100</f>
        <v>270.073832</v>
      </c>
      <c r="H25" s="26">
        <f>H20*E25/100</f>
        <v>135.038384</v>
      </c>
      <c r="I25" s="27">
        <f>I20*E25/100</f>
        <v>135.035448</v>
      </c>
    </row>
    <row r="26" spans="2:9" ht="12.75">
      <c r="B26" s="12"/>
      <c r="C26" s="13"/>
      <c r="D26" s="14"/>
      <c r="E26" s="15"/>
      <c r="F26" s="16"/>
      <c r="G26" s="28"/>
      <c r="H26" s="26"/>
      <c r="I26" s="27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17">
        <f>G20*E27/100</f>
        <v>700.848953</v>
      </c>
      <c r="H27" s="26">
        <f>H20*E27/100</f>
        <v>350.428286</v>
      </c>
      <c r="I27" s="27">
        <f>I20*E27/100</f>
        <v>350.42066700000004</v>
      </c>
    </row>
    <row r="28" spans="2:9" ht="12.75">
      <c r="B28" s="12"/>
      <c r="C28" s="13"/>
      <c r="D28" s="14"/>
      <c r="E28" s="15"/>
      <c r="F28" s="16"/>
      <c r="G28" s="28"/>
      <c r="H28" s="26"/>
      <c r="I28" s="27"/>
    </row>
    <row r="29" spans="2:9" ht="12.75">
      <c r="B29" s="12">
        <v>5</v>
      </c>
      <c r="C29" s="13" t="s">
        <v>24</v>
      </c>
      <c r="D29" s="14"/>
      <c r="E29" s="28"/>
      <c r="F29" s="16"/>
      <c r="G29" s="17">
        <f>G30+G31</f>
        <v>7942.32</v>
      </c>
      <c r="H29" s="26"/>
      <c r="I29" s="27"/>
    </row>
    <row r="30" spans="2:9" ht="12.75">
      <c r="B30" s="12"/>
      <c r="C30" s="20" t="s">
        <v>25</v>
      </c>
      <c r="D30" s="21"/>
      <c r="E30" s="22"/>
      <c r="F30" s="23"/>
      <c r="G30" s="29">
        <f>H30</f>
        <v>3406.69</v>
      </c>
      <c r="H30" s="26">
        <v>3406.69</v>
      </c>
      <c r="I30" s="27"/>
    </row>
    <row r="31" spans="2:9" ht="12.75">
      <c r="B31" s="12"/>
      <c r="C31" s="20" t="s">
        <v>26</v>
      </c>
      <c r="D31" s="21"/>
      <c r="E31" s="22"/>
      <c r="F31" s="23"/>
      <c r="G31" s="29">
        <f>I31</f>
        <v>4535.63</v>
      </c>
      <c r="H31" s="26"/>
      <c r="I31" s="27">
        <v>4535.63</v>
      </c>
    </row>
    <row r="32" spans="2:9" ht="12.75">
      <c r="B32" s="12"/>
      <c r="C32" s="13"/>
      <c r="D32" s="14"/>
      <c r="E32" s="28"/>
      <c r="F32" s="16"/>
      <c r="G32" s="17"/>
      <c r="H32" s="26"/>
      <c r="I32" s="27"/>
    </row>
    <row r="33" spans="2:9" ht="12.75">
      <c r="B33" s="12"/>
      <c r="C33" s="13"/>
      <c r="D33" s="14"/>
      <c r="E33" s="15"/>
      <c r="F33" s="16"/>
      <c r="G33" s="28"/>
      <c r="H33" s="26"/>
      <c r="I33" s="27"/>
    </row>
    <row r="34" spans="2:9" ht="12.75">
      <c r="B34" s="12"/>
      <c r="C34" s="13" t="s">
        <v>27</v>
      </c>
      <c r="D34" s="14" t="s">
        <v>17</v>
      </c>
      <c r="E34" s="15"/>
      <c r="F34" s="16"/>
      <c r="G34" s="17">
        <f>G20+G23+G25+G27+G29</f>
        <v>10110.913525</v>
      </c>
      <c r="H34" s="30">
        <f>H20+H23+H25+H27+H29+H30</f>
        <v>4490.99855</v>
      </c>
      <c r="I34" s="31">
        <f>I20+I23+I25+I27+I29+I31</f>
        <v>5619.914975</v>
      </c>
    </row>
    <row r="35" spans="2:9" ht="12.75">
      <c r="B35" s="12"/>
      <c r="C35" s="13"/>
      <c r="D35" s="14"/>
      <c r="E35" s="15"/>
      <c r="F35" s="16"/>
      <c r="G35" s="28"/>
      <c r="H35" s="32"/>
      <c r="I35" s="33"/>
    </row>
    <row r="36" spans="2:9" ht="12.75">
      <c r="B36" s="12">
        <v>6</v>
      </c>
      <c r="C36" s="13" t="s">
        <v>28</v>
      </c>
      <c r="D36" s="14" t="s">
        <v>21</v>
      </c>
      <c r="E36" s="15">
        <v>5</v>
      </c>
      <c r="F36" s="16"/>
      <c r="G36" s="17">
        <f>G34*E36/100</f>
        <v>505.54567625</v>
      </c>
      <c r="H36" s="30">
        <f>H34*E36/100</f>
        <v>224.54992750000002</v>
      </c>
      <c r="I36" s="31">
        <f>I34*E36/100</f>
        <v>280.99574874999996</v>
      </c>
    </row>
    <row r="37" spans="2:9" ht="12.75">
      <c r="B37" s="12"/>
      <c r="C37" s="13"/>
      <c r="D37" s="14"/>
      <c r="E37" s="15"/>
      <c r="F37" s="16"/>
      <c r="G37" s="28"/>
      <c r="H37" s="32"/>
      <c r="I37" s="33"/>
    </row>
    <row r="38" spans="2:9" ht="12.75">
      <c r="B38" s="12"/>
      <c r="C38" s="13" t="s">
        <v>29</v>
      </c>
      <c r="D38" s="14" t="s">
        <v>17</v>
      </c>
      <c r="E38" s="15"/>
      <c r="F38" s="16"/>
      <c r="G38" s="17">
        <f>G36+G34</f>
        <v>10616.45920125</v>
      </c>
      <c r="H38" s="30">
        <f>H36+H34</f>
        <v>4715.5484775</v>
      </c>
      <c r="I38" s="31">
        <f>I36+I34</f>
        <v>5900.910723749999</v>
      </c>
    </row>
    <row r="39" spans="2:9" ht="12.75">
      <c r="B39" s="12"/>
      <c r="C39" s="13"/>
      <c r="D39" s="14"/>
      <c r="E39" s="15"/>
      <c r="F39" s="16"/>
      <c r="G39" s="28"/>
      <c r="H39" s="26"/>
      <c r="I39" s="27"/>
    </row>
    <row r="40" spans="2:9" ht="12.75">
      <c r="B40" s="12"/>
      <c r="C40" s="13"/>
      <c r="D40" s="14"/>
      <c r="E40" s="15"/>
      <c r="F40" s="16"/>
      <c r="G40" s="17"/>
      <c r="H40" s="26"/>
      <c r="I40" s="27"/>
    </row>
    <row r="41" spans="2:9" ht="12.75">
      <c r="B41" s="34"/>
      <c r="C41" s="35"/>
      <c r="D41" s="36"/>
      <c r="E41" s="37"/>
      <c r="F41" s="38"/>
      <c r="G41" s="37"/>
      <c r="H41" s="26"/>
      <c r="I41" s="27"/>
    </row>
    <row r="42" spans="2:9" ht="12.75">
      <c r="B42" s="39"/>
      <c r="C42" s="40" t="s">
        <v>30</v>
      </c>
      <c r="D42" s="41" t="s">
        <v>17</v>
      </c>
      <c r="E42" s="42"/>
      <c r="F42" s="43"/>
      <c r="G42" s="44">
        <f>G40+G38</f>
        <v>10616.45920125</v>
      </c>
      <c r="H42" s="45">
        <f>H40+H38</f>
        <v>4715.5484775</v>
      </c>
      <c r="I42" s="46">
        <f>I40+I38</f>
        <v>5900.910723749999</v>
      </c>
    </row>
    <row r="43" spans="2:9" ht="12.75">
      <c r="B43" s="7"/>
      <c r="C43" s="47" t="s">
        <v>31</v>
      </c>
      <c r="D43" s="48" t="s">
        <v>32</v>
      </c>
      <c r="E43" s="49">
        <v>1001.4</v>
      </c>
      <c r="F43" s="48"/>
      <c r="G43" s="49"/>
      <c r="H43" s="50"/>
      <c r="I43" s="51"/>
    </row>
    <row r="44" spans="2:10" ht="12.75">
      <c r="B44" s="52"/>
      <c r="C44" s="53" t="s">
        <v>33</v>
      </c>
      <c r="D44" s="54"/>
      <c r="E44" s="55"/>
      <c r="F44" s="54"/>
      <c r="G44" s="56">
        <f>G42/E43</f>
        <v>10.601616937537447</v>
      </c>
      <c r="H44" s="57">
        <f>H42/E43</f>
        <v>4.708955939185142</v>
      </c>
      <c r="I44" s="58">
        <f>I42/E43</f>
        <v>5.892660998352306</v>
      </c>
      <c r="J44" s="59"/>
    </row>
    <row r="45" spans="4:9" ht="12.75">
      <c r="D45" s="60"/>
      <c r="E45" s="61"/>
      <c r="G45" s="59"/>
      <c r="H45" s="59"/>
      <c r="I45" s="59"/>
    </row>
    <row r="46" spans="4:9" ht="12.75">
      <c r="D46" s="60"/>
      <c r="E46" s="61"/>
      <c r="G46" s="59"/>
      <c r="H46" s="59"/>
      <c r="I46" s="59"/>
    </row>
    <row r="47" spans="3:9" ht="12.75">
      <c r="C47" s="1"/>
      <c r="D47" s="62"/>
      <c r="E47" s="63"/>
      <c r="F47" s="64"/>
      <c r="G47" s="59"/>
      <c r="H47" s="65"/>
      <c r="I47" s="65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H40" sqref="H4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35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36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3.7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66">
        <f>G21+G22</f>
        <v>459.94</v>
      </c>
    </row>
    <row r="21" spans="2:7" ht="12.75">
      <c r="B21" s="12"/>
      <c r="C21" s="20" t="s">
        <v>37</v>
      </c>
      <c r="D21" s="21"/>
      <c r="E21" s="22"/>
      <c r="F21" s="23"/>
      <c r="G21" s="21">
        <v>220.39</v>
      </c>
    </row>
    <row r="22" spans="2:7" ht="12.75">
      <c r="B22" s="12"/>
      <c r="C22" s="20" t="s">
        <v>38</v>
      </c>
      <c r="D22" s="21"/>
      <c r="E22" s="22"/>
      <c r="F22" s="23"/>
      <c r="G22" s="21">
        <v>239.55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66">
        <f>G20*E23/100</f>
        <v>138.90188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66">
        <f>G20*E25/100</f>
        <v>135.038384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66">
        <f>G20*E27/100</f>
        <v>350.428286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39</v>
      </c>
      <c r="D29" s="14"/>
      <c r="E29" s="28"/>
      <c r="F29" s="16"/>
      <c r="G29" s="66">
        <f>G30+G31+G32+G33+G34</f>
        <v>3406.69</v>
      </c>
    </row>
    <row r="30" spans="2:7" ht="12.75">
      <c r="B30" s="12"/>
      <c r="C30" s="20" t="s">
        <v>40</v>
      </c>
      <c r="D30" s="21" t="s">
        <v>41</v>
      </c>
      <c r="E30" s="22">
        <v>1</v>
      </c>
      <c r="F30" s="23">
        <v>2686.1</v>
      </c>
      <c r="G30" s="67">
        <f>F30</f>
        <v>2686.1</v>
      </c>
    </row>
    <row r="31" spans="2:7" ht="12.75">
      <c r="B31" s="12"/>
      <c r="C31" s="20" t="s">
        <v>42</v>
      </c>
      <c r="D31" s="21" t="s">
        <v>41</v>
      </c>
      <c r="E31" s="22">
        <v>1</v>
      </c>
      <c r="F31" s="23">
        <v>344.09</v>
      </c>
      <c r="G31" s="67">
        <f>F31</f>
        <v>344.09</v>
      </c>
    </row>
    <row r="32" spans="2:7" ht="12.75">
      <c r="B32" s="12"/>
      <c r="C32" s="20" t="s">
        <v>43</v>
      </c>
      <c r="D32" s="21" t="s">
        <v>41</v>
      </c>
      <c r="E32" s="22">
        <v>1</v>
      </c>
      <c r="F32" s="23">
        <v>331.13</v>
      </c>
      <c r="G32" s="67">
        <f>F32</f>
        <v>331.13</v>
      </c>
    </row>
    <row r="33" spans="2:7" ht="12.75">
      <c r="B33" s="12"/>
      <c r="C33" s="20" t="s">
        <v>44</v>
      </c>
      <c r="D33" s="21" t="s">
        <v>41</v>
      </c>
      <c r="E33" s="22">
        <v>1</v>
      </c>
      <c r="F33" s="23">
        <v>14</v>
      </c>
      <c r="G33" s="67">
        <f>F33</f>
        <v>14</v>
      </c>
    </row>
    <row r="34" spans="2:7" ht="12.75">
      <c r="B34" s="12"/>
      <c r="C34" s="20" t="s">
        <v>45</v>
      </c>
      <c r="D34" s="21" t="s">
        <v>41</v>
      </c>
      <c r="E34" s="22">
        <v>1</v>
      </c>
      <c r="F34" s="23">
        <v>31.37</v>
      </c>
      <c r="G34" s="67">
        <f>F34</f>
        <v>31.37</v>
      </c>
    </row>
    <row r="35" spans="2:7" ht="12.75">
      <c r="B35" s="12"/>
      <c r="C35" s="20"/>
      <c r="D35" s="21"/>
      <c r="E35" s="22"/>
      <c r="F35" s="23"/>
      <c r="G35" s="21"/>
    </row>
    <row r="36" spans="2:7" ht="12.75">
      <c r="B36" s="12"/>
      <c r="C36" s="20"/>
      <c r="D36" s="21"/>
      <c r="E36" s="22"/>
      <c r="F36" s="23"/>
      <c r="G36" s="21"/>
    </row>
    <row r="37" spans="2:7" ht="12.75">
      <c r="B37" s="12"/>
      <c r="C37" s="20"/>
      <c r="D37" s="21"/>
      <c r="E37" s="22"/>
      <c r="F37" s="23"/>
      <c r="G37" s="21"/>
    </row>
    <row r="38" spans="2:7" ht="12.75">
      <c r="B38" s="12"/>
      <c r="C38" s="20"/>
      <c r="D38" s="21"/>
      <c r="E38" s="22"/>
      <c r="F38" s="23"/>
      <c r="G38" s="21"/>
    </row>
    <row r="39" spans="2:7" ht="12.75">
      <c r="B39" s="12"/>
      <c r="C39" s="20"/>
      <c r="D39" s="21"/>
      <c r="E39" s="22"/>
      <c r="F39" s="23"/>
      <c r="G39" s="21"/>
    </row>
    <row r="40" spans="2:7" ht="12.75">
      <c r="B40" s="12"/>
      <c r="C40" s="13" t="s">
        <v>27</v>
      </c>
      <c r="D40" s="14" t="s">
        <v>17</v>
      </c>
      <c r="E40" s="15"/>
      <c r="F40" s="16"/>
      <c r="G40" s="66">
        <f>G20+G23+G25+G27+G29</f>
        <v>4490.99855</v>
      </c>
    </row>
    <row r="41" spans="2:7" ht="12.75">
      <c r="B41" s="12"/>
      <c r="C41" s="13"/>
      <c r="D41" s="14"/>
      <c r="E41" s="15"/>
      <c r="F41" s="16"/>
      <c r="G41" s="14"/>
    </row>
    <row r="42" spans="2:7" ht="12.75">
      <c r="B42" s="12">
        <v>6</v>
      </c>
      <c r="C42" s="13" t="s">
        <v>28</v>
      </c>
      <c r="D42" s="14" t="s">
        <v>21</v>
      </c>
      <c r="E42" s="15">
        <v>5</v>
      </c>
      <c r="F42" s="16"/>
      <c r="G42" s="66">
        <f>G40*E42/100</f>
        <v>224.54992750000002</v>
      </c>
    </row>
    <row r="43" spans="2:7" ht="12.75">
      <c r="B43" s="12"/>
      <c r="C43" s="13"/>
      <c r="D43" s="14"/>
      <c r="E43" s="15"/>
      <c r="F43" s="16"/>
      <c r="G43" s="14"/>
    </row>
    <row r="44" spans="2:7" ht="12.75">
      <c r="B44" s="12"/>
      <c r="C44" s="13" t="s">
        <v>29</v>
      </c>
      <c r="D44" s="14" t="s">
        <v>17</v>
      </c>
      <c r="E44" s="15"/>
      <c r="F44" s="16"/>
      <c r="G44" s="66">
        <f>G42+G40</f>
        <v>4715.5484775</v>
      </c>
    </row>
    <row r="45" spans="2:7" ht="12.75">
      <c r="B45" s="12"/>
      <c r="C45" s="13"/>
      <c r="D45" s="14"/>
      <c r="E45" s="15"/>
      <c r="F45" s="16"/>
      <c r="G45" s="14"/>
    </row>
    <row r="46" spans="2:7" ht="12.75">
      <c r="B46" s="12"/>
      <c r="C46" s="13"/>
      <c r="D46" s="14"/>
      <c r="E46" s="15"/>
      <c r="F46" s="16"/>
      <c r="G46" s="66"/>
    </row>
    <row r="47" spans="2:7" ht="12.75">
      <c r="B47" s="34"/>
      <c r="C47" s="35"/>
      <c r="D47" s="36"/>
      <c r="E47" s="37"/>
      <c r="F47" s="38"/>
      <c r="G47" s="36"/>
    </row>
    <row r="48" spans="2:7" ht="12.75">
      <c r="B48" s="39"/>
      <c r="C48" s="40" t="s">
        <v>30</v>
      </c>
      <c r="D48" s="41" t="s">
        <v>17</v>
      </c>
      <c r="E48" s="42"/>
      <c r="F48" s="43"/>
      <c r="G48" s="68">
        <f>G46+G44</f>
        <v>4715.5484775</v>
      </c>
    </row>
    <row r="49" spans="2:7" ht="12.75">
      <c r="B49" s="7"/>
      <c r="C49" s="47" t="s">
        <v>46</v>
      </c>
      <c r="D49" s="48" t="s">
        <v>32</v>
      </c>
      <c r="E49" s="49">
        <v>1001.4</v>
      </c>
      <c r="F49" s="48"/>
      <c r="G49" s="48"/>
    </row>
    <row r="50" spans="2:7" ht="12.75">
      <c r="B50" s="52"/>
      <c r="C50" s="53" t="s">
        <v>47</v>
      </c>
      <c r="D50" s="54"/>
      <c r="E50" s="55"/>
      <c r="F50" s="54"/>
      <c r="G50" s="69">
        <f>G48/E49</f>
        <v>4.708955939185142</v>
      </c>
    </row>
    <row r="54" spans="3:7" ht="12.75">
      <c r="C54" s="1"/>
      <c r="D54" s="1"/>
      <c r="E54" s="1"/>
      <c r="F54" s="1"/>
      <c r="G54" s="1"/>
    </row>
    <row r="55" spans="3:7" ht="12.75">
      <c r="C55" s="1" t="s">
        <v>34</v>
      </c>
      <c r="D55" s="1"/>
      <c r="E55" s="1"/>
      <c r="F55" s="1"/>
      <c r="G55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3"/>
  <sheetViews>
    <sheetView tabSelected="1" workbookViewId="0" topLeftCell="A1">
      <selection activeCell="G87" sqref="G8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48</v>
      </c>
      <c r="F4" s="1"/>
      <c r="G4" s="1"/>
    </row>
    <row r="5" spans="5:7" ht="12.75">
      <c r="E5" s="1"/>
      <c r="F5" s="1" t="s">
        <v>49</v>
      </c>
      <c r="G5" s="1"/>
    </row>
    <row r="7" spans="2:6" ht="12.75">
      <c r="B7" s="1"/>
      <c r="C7" s="1" t="s">
        <v>3</v>
      </c>
      <c r="D7" s="1"/>
      <c r="E7" s="1"/>
      <c r="F7" s="1"/>
    </row>
    <row r="8" spans="2:6" ht="12.75">
      <c r="B8" s="1" t="s">
        <v>50</v>
      </c>
      <c r="C8" s="1"/>
      <c r="D8" s="1"/>
      <c r="E8" s="1"/>
      <c r="F8" s="1"/>
    </row>
    <row r="9" spans="2:7" ht="12.75">
      <c r="B9" s="1"/>
      <c r="C9" s="1" t="s">
        <v>51</v>
      </c>
      <c r="D9" s="1"/>
      <c r="E9" s="1"/>
      <c r="F9" s="1"/>
      <c r="G9" s="2"/>
    </row>
    <row r="10" spans="2:7" ht="12.75">
      <c r="B10" s="1"/>
      <c r="C10" s="1" t="s">
        <v>36</v>
      </c>
      <c r="D10" s="1"/>
      <c r="E10" s="1"/>
      <c r="F10" s="1"/>
      <c r="G10" s="2"/>
    </row>
    <row r="11" spans="2:7" ht="12.75">
      <c r="B11" s="1"/>
      <c r="C11" s="1"/>
      <c r="D11" s="1"/>
      <c r="E11" s="1"/>
      <c r="F11" s="1"/>
      <c r="G11" s="2"/>
    </row>
    <row r="13" spans="2:7" ht="26.25" customHeight="1">
      <c r="B13" s="3" t="s">
        <v>7</v>
      </c>
      <c r="C13" s="3" t="s">
        <v>8</v>
      </c>
      <c r="D13" s="3" t="s">
        <v>9</v>
      </c>
      <c r="E13" s="3" t="s">
        <v>10</v>
      </c>
      <c r="F13" s="3" t="s">
        <v>11</v>
      </c>
      <c r="G13" s="3" t="s">
        <v>12</v>
      </c>
    </row>
    <row r="14" spans="2:7" ht="9" customHeight="1">
      <c r="B14" s="3"/>
      <c r="C14" s="3"/>
      <c r="D14" s="3"/>
      <c r="E14" s="3"/>
      <c r="F14" s="3"/>
      <c r="G14" s="3"/>
    </row>
    <row r="15" spans="2:7" ht="12.75">
      <c r="B15" s="6"/>
      <c r="C15" s="7"/>
      <c r="D15" s="8"/>
      <c r="E15" s="9"/>
      <c r="F15" s="8"/>
      <c r="G15" s="8"/>
    </row>
    <row r="16" spans="2:7" ht="12.75">
      <c r="B16" s="12">
        <v>1</v>
      </c>
      <c r="C16" s="13" t="s">
        <v>16</v>
      </c>
      <c r="D16" s="14" t="s">
        <v>17</v>
      </c>
      <c r="E16" s="15"/>
      <c r="F16" s="16"/>
      <c r="G16" s="66">
        <f>G17+G18</f>
        <v>459.93</v>
      </c>
    </row>
    <row r="17" spans="2:7" ht="12.75">
      <c r="B17" s="12"/>
      <c r="C17" s="20" t="s">
        <v>37</v>
      </c>
      <c r="D17" s="21"/>
      <c r="E17" s="22"/>
      <c r="F17" s="23"/>
      <c r="G17" s="21">
        <v>220.38</v>
      </c>
    </row>
    <row r="18" spans="2:7" ht="12.75">
      <c r="B18" s="12"/>
      <c r="C18" s="20" t="s">
        <v>38</v>
      </c>
      <c r="D18" s="21"/>
      <c r="E18" s="22"/>
      <c r="F18" s="23"/>
      <c r="G18" s="21">
        <v>239.55</v>
      </c>
    </row>
    <row r="19" spans="2:7" ht="12.75">
      <c r="B19" s="12">
        <v>2</v>
      </c>
      <c r="C19" s="13" t="s">
        <v>20</v>
      </c>
      <c r="D19" s="14" t="s">
        <v>21</v>
      </c>
      <c r="E19" s="15">
        <v>30.2</v>
      </c>
      <c r="F19" s="16"/>
      <c r="G19" s="66">
        <f>G16*E19/100</f>
        <v>138.89886</v>
      </c>
    </row>
    <row r="20" spans="2:7" ht="12.75">
      <c r="B20" s="12"/>
      <c r="C20" s="13"/>
      <c r="D20" s="14"/>
      <c r="E20" s="15"/>
      <c r="F20" s="16"/>
      <c r="G20" s="14"/>
    </row>
    <row r="21" spans="2:7" ht="12.75">
      <c r="B21" s="12">
        <v>3</v>
      </c>
      <c r="C21" s="13" t="s">
        <v>22</v>
      </c>
      <c r="D21" s="14" t="s">
        <v>21</v>
      </c>
      <c r="E21" s="15">
        <v>29.36</v>
      </c>
      <c r="F21" s="16"/>
      <c r="G21" s="66">
        <f>G16*E21/100</f>
        <v>135.035448</v>
      </c>
    </row>
    <row r="22" spans="2:7" ht="12.75">
      <c r="B22" s="12"/>
      <c r="C22" s="13"/>
      <c r="D22" s="14"/>
      <c r="E22" s="15"/>
      <c r="F22" s="16"/>
      <c r="G22" s="14"/>
    </row>
    <row r="23" spans="2:7" ht="12.75">
      <c r="B23" s="12">
        <v>4</v>
      </c>
      <c r="C23" s="13" t="s">
        <v>23</v>
      </c>
      <c r="D23" s="14" t="s">
        <v>21</v>
      </c>
      <c r="E23" s="15">
        <v>76.19</v>
      </c>
      <c r="F23" s="16"/>
      <c r="G23" s="66">
        <f>G16*E23/100</f>
        <v>350.42066700000004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5</v>
      </c>
      <c r="C25" s="13" t="s">
        <v>52</v>
      </c>
      <c r="D25" s="14"/>
      <c r="E25" s="28"/>
      <c r="F25" s="16"/>
      <c r="G25" s="66">
        <f>G26+G27+G28+G29+G30+G31+G32+G33+G34+G35+G36+G37+G38+G39</f>
        <v>4535.63</v>
      </c>
    </row>
    <row r="26" spans="2:7" ht="12.75">
      <c r="B26" s="12"/>
      <c r="C26" s="20" t="s">
        <v>53</v>
      </c>
      <c r="D26" s="21" t="s">
        <v>41</v>
      </c>
      <c r="E26" s="22">
        <v>1</v>
      </c>
      <c r="F26" s="23">
        <v>2231.64</v>
      </c>
      <c r="G26" s="67">
        <f>F26</f>
        <v>2231.64</v>
      </c>
    </row>
    <row r="27" spans="2:7" ht="12.75">
      <c r="B27" s="12"/>
      <c r="C27" s="20" t="s">
        <v>54</v>
      </c>
      <c r="D27" s="21" t="s">
        <v>41</v>
      </c>
      <c r="E27" s="22">
        <v>2</v>
      </c>
      <c r="F27" s="23">
        <v>162.73</v>
      </c>
      <c r="G27" s="67">
        <v>325.45</v>
      </c>
    </row>
    <row r="28" spans="2:7" ht="12.75">
      <c r="B28" s="12"/>
      <c r="C28" s="20" t="s">
        <v>55</v>
      </c>
      <c r="D28" s="21" t="s">
        <v>41</v>
      </c>
      <c r="E28" s="22">
        <v>2</v>
      </c>
      <c r="F28" s="23">
        <v>13.92</v>
      </c>
      <c r="G28" s="67">
        <v>27.84</v>
      </c>
    </row>
    <row r="29" spans="2:7" ht="12.75">
      <c r="B29" s="12"/>
      <c r="C29" s="20" t="s">
        <v>56</v>
      </c>
      <c r="D29" s="21" t="s">
        <v>41</v>
      </c>
      <c r="E29" s="22">
        <v>6</v>
      </c>
      <c r="F29" s="23">
        <v>10.33</v>
      </c>
      <c r="G29" s="67">
        <v>61.98</v>
      </c>
    </row>
    <row r="30" spans="2:7" ht="12.75">
      <c r="B30" s="12"/>
      <c r="C30" s="20" t="s">
        <v>57</v>
      </c>
      <c r="D30" s="21" t="s">
        <v>41</v>
      </c>
      <c r="E30" s="22">
        <v>1</v>
      </c>
      <c r="F30" s="23">
        <v>63</v>
      </c>
      <c r="G30" s="67">
        <f aca="true" t="shared" si="0" ref="G30:G37">F30</f>
        <v>63</v>
      </c>
    </row>
    <row r="31" spans="2:7" ht="12" customHeight="1">
      <c r="B31" s="12"/>
      <c r="C31" s="20" t="s">
        <v>58</v>
      </c>
      <c r="D31" s="21" t="s">
        <v>41</v>
      </c>
      <c r="E31" s="22">
        <v>1</v>
      </c>
      <c r="F31" s="23">
        <v>62</v>
      </c>
      <c r="G31" s="67">
        <f t="shared" si="0"/>
        <v>62</v>
      </c>
    </row>
    <row r="32" spans="2:7" ht="12.75">
      <c r="B32" s="12"/>
      <c r="C32" s="20" t="s">
        <v>59</v>
      </c>
      <c r="D32" s="21" t="s">
        <v>41</v>
      </c>
      <c r="E32" s="22">
        <v>1</v>
      </c>
      <c r="F32" s="23">
        <v>600</v>
      </c>
      <c r="G32" s="67">
        <f t="shared" si="0"/>
        <v>600</v>
      </c>
    </row>
    <row r="33" spans="2:7" ht="12.75">
      <c r="B33" s="12"/>
      <c r="C33" s="20" t="s">
        <v>60</v>
      </c>
      <c r="D33" s="21" t="s">
        <v>41</v>
      </c>
      <c r="E33" s="22">
        <v>1</v>
      </c>
      <c r="F33" s="23">
        <v>667.06</v>
      </c>
      <c r="G33" s="67">
        <f t="shared" si="0"/>
        <v>667.06</v>
      </c>
    </row>
    <row r="34" spans="2:7" ht="12.75">
      <c r="B34" s="12"/>
      <c r="C34" s="20" t="s">
        <v>61</v>
      </c>
      <c r="D34" s="21" t="s">
        <v>41</v>
      </c>
      <c r="E34" s="22">
        <v>1</v>
      </c>
      <c r="F34" s="23">
        <v>121.28</v>
      </c>
      <c r="G34" s="67">
        <f t="shared" si="0"/>
        <v>121.28</v>
      </c>
    </row>
    <row r="35" spans="2:7" ht="12.75">
      <c r="B35" s="12"/>
      <c r="C35" s="20" t="s">
        <v>62</v>
      </c>
      <c r="D35" s="21" t="s">
        <v>41</v>
      </c>
      <c r="E35" s="22">
        <v>2</v>
      </c>
      <c r="F35" s="23">
        <v>6.09</v>
      </c>
      <c r="G35" s="67">
        <v>12.18</v>
      </c>
    </row>
    <row r="36" spans="2:7" ht="12.75">
      <c r="B36" s="12"/>
      <c r="C36" s="20" t="s">
        <v>63</v>
      </c>
      <c r="D36" s="21" t="s">
        <v>41</v>
      </c>
      <c r="E36" s="22">
        <v>6</v>
      </c>
      <c r="F36" s="23">
        <v>4.2</v>
      </c>
      <c r="G36" s="67">
        <v>25.2</v>
      </c>
    </row>
    <row r="37" spans="1:7" ht="12.75">
      <c r="A37" t="s">
        <v>64</v>
      </c>
      <c r="B37" s="12"/>
      <c r="C37" s="20" t="s">
        <v>65</v>
      </c>
      <c r="D37" s="21" t="s">
        <v>41</v>
      </c>
      <c r="E37" s="22">
        <v>1</v>
      </c>
      <c r="F37" s="23">
        <v>45</v>
      </c>
      <c r="G37" s="67">
        <f t="shared" si="0"/>
        <v>45</v>
      </c>
    </row>
    <row r="38" spans="2:7" ht="12.75">
      <c r="B38" s="12"/>
      <c r="C38" s="20" t="s">
        <v>66</v>
      </c>
      <c r="D38" s="21" t="s">
        <v>41</v>
      </c>
      <c r="E38" s="22">
        <v>1</v>
      </c>
      <c r="F38" s="23">
        <v>43</v>
      </c>
      <c r="G38" s="67">
        <v>43</v>
      </c>
    </row>
    <row r="39" spans="2:7" ht="12.75">
      <c r="B39" s="12"/>
      <c r="C39" s="20" t="s">
        <v>67</v>
      </c>
      <c r="D39" s="21" t="s">
        <v>41</v>
      </c>
      <c r="E39" s="22">
        <v>1</v>
      </c>
      <c r="F39" s="23">
        <v>250</v>
      </c>
      <c r="G39" s="67">
        <v>250</v>
      </c>
    </row>
    <row r="40" spans="1:7" ht="12.75">
      <c r="A40" t="s">
        <v>68</v>
      </c>
      <c r="B40" s="12"/>
      <c r="C40" s="13" t="s">
        <v>27</v>
      </c>
      <c r="D40" s="14" t="s">
        <v>17</v>
      </c>
      <c r="E40" s="15"/>
      <c r="F40" s="16"/>
      <c r="G40" s="66">
        <f>G16+G19+G21+G23+G25</f>
        <v>5619.914975</v>
      </c>
    </row>
    <row r="41" spans="2:7" ht="12.75">
      <c r="B41" s="12"/>
      <c r="C41" s="13"/>
      <c r="D41" s="14"/>
      <c r="E41" s="15"/>
      <c r="F41" s="16"/>
      <c r="G41" s="14"/>
    </row>
    <row r="42" spans="2:7" ht="12.75">
      <c r="B42" s="12">
        <v>6</v>
      </c>
      <c r="C42" s="13" t="s">
        <v>28</v>
      </c>
      <c r="D42" s="14" t="s">
        <v>21</v>
      </c>
      <c r="E42" s="15">
        <v>5</v>
      </c>
      <c r="F42" s="16"/>
      <c r="G42" s="66">
        <f>G40*E42/100</f>
        <v>280.99574874999996</v>
      </c>
    </row>
    <row r="43" spans="2:7" ht="12.75">
      <c r="B43" s="12"/>
      <c r="C43" s="13"/>
      <c r="D43" s="14"/>
      <c r="E43" s="15"/>
      <c r="F43" s="16"/>
      <c r="G43" s="14"/>
    </row>
    <row r="44" spans="2:7" ht="12.75">
      <c r="B44" s="12"/>
      <c r="C44" s="13" t="s">
        <v>29</v>
      </c>
      <c r="D44" s="14" t="s">
        <v>17</v>
      </c>
      <c r="E44" s="15"/>
      <c r="F44" s="16"/>
      <c r="G44" s="66">
        <f>G42+G40</f>
        <v>5900.910723749999</v>
      </c>
    </row>
    <row r="45" spans="2:7" ht="12.75">
      <c r="B45" s="12"/>
      <c r="C45" s="13"/>
      <c r="D45" s="14"/>
      <c r="E45" s="15"/>
      <c r="F45" s="16"/>
      <c r="G45" s="14"/>
    </row>
    <row r="46" spans="2:7" ht="12.75">
      <c r="B46" s="12"/>
      <c r="C46" s="13"/>
      <c r="D46" s="14"/>
      <c r="E46" s="15"/>
      <c r="F46" s="16"/>
      <c r="G46" s="66"/>
    </row>
    <row r="47" spans="2:7" ht="12.75">
      <c r="B47" s="34"/>
      <c r="C47" s="35"/>
      <c r="D47" s="36"/>
      <c r="E47" s="37"/>
      <c r="F47" s="38"/>
      <c r="G47" s="36"/>
    </row>
    <row r="48" spans="2:7" ht="12.75">
      <c r="B48" s="39"/>
      <c r="C48" s="40" t="s">
        <v>30</v>
      </c>
      <c r="D48" s="41" t="s">
        <v>17</v>
      </c>
      <c r="E48" s="42"/>
      <c r="F48" s="43"/>
      <c r="G48" s="68">
        <f>G46+G44</f>
        <v>5900.910723749999</v>
      </c>
    </row>
    <row r="49" spans="2:7" ht="12.75">
      <c r="B49" s="7"/>
      <c r="C49" s="47" t="s">
        <v>46</v>
      </c>
      <c r="D49" s="48" t="s">
        <v>32</v>
      </c>
      <c r="E49" s="49">
        <v>1001.4</v>
      </c>
      <c r="F49" s="48"/>
      <c r="G49" s="48"/>
    </row>
    <row r="50" spans="2:7" ht="12.75">
      <c r="B50" s="52"/>
      <c r="C50" s="53" t="s">
        <v>47</v>
      </c>
      <c r="D50" s="54"/>
      <c r="E50" s="55"/>
      <c r="F50" s="54"/>
      <c r="G50" s="69">
        <f>G48/E49</f>
        <v>5.892660998352306</v>
      </c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6">
    <mergeCell ref="B13:B14"/>
    <mergeCell ref="C13:C14"/>
    <mergeCell ref="D13:D14"/>
    <mergeCell ref="E13:E14"/>
    <mergeCell ref="F13:F14"/>
    <mergeCell ref="G13:G14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2013-08-07T11:12:19Z</cp:lastPrinted>
  <dcterms:modified xsi:type="dcterms:W3CDTF">2013-08-07T11:12:27Z</dcterms:modified>
  <cp:category/>
  <cp:version/>
  <cp:contentType/>
  <cp:contentStatus/>
</cp:coreProperties>
</file>